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ntroduccion" sheetId="11" r:id="rId1"/>
    <sheet name="Andalucía" sheetId="2" r:id="rId2"/>
    <sheet name="Aragón" sheetId="7" r:id="rId3"/>
    <sheet name="Asturias" sheetId="3" r:id="rId4"/>
    <sheet name="Canarias" sheetId="12" r:id="rId5"/>
    <sheet name="Cantabria" sheetId="4" r:id="rId6"/>
    <sheet name="Cataluña" sheetId="8" r:id="rId7"/>
    <sheet name="C. Valenciana" sheetId="17" r:id="rId8"/>
    <sheet name="Galicia" sheetId="10" r:id="rId9"/>
    <sheet name="Madrid" sheetId="6" r:id="rId10"/>
    <sheet name="Navarra" sheetId="9" r:id="rId11"/>
    <sheet name="Pais Vasco" sheetId="5" r:id="rId12"/>
    <sheet name="Rioja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5" l="1"/>
  <c r="B22" i="9" l="1"/>
  <c r="D18" i="9"/>
  <c r="D19" i="9"/>
  <c r="D20" i="9"/>
  <c r="D21" i="9"/>
  <c r="B12" i="9"/>
  <c r="D29" i="9"/>
  <c r="D30" i="9"/>
  <c r="D31" i="9"/>
  <c r="D32" i="9"/>
  <c r="D28" i="9"/>
  <c r="C32" i="9"/>
  <c r="B32" i="9"/>
  <c r="H32" i="9"/>
  <c r="C22" i="9"/>
  <c r="B40" i="9"/>
  <c r="D12" i="10" l="1"/>
  <c r="D13" i="10"/>
  <c r="D14" i="10"/>
  <c r="D15" i="10"/>
  <c r="D16" i="10"/>
  <c r="D17" i="10"/>
  <c r="D11" i="10"/>
  <c r="D27" i="10" l="1"/>
  <c r="D28" i="10"/>
  <c r="D29" i="10"/>
  <c r="D30" i="10"/>
  <c r="D31" i="10"/>
  <c r="D26" i="10"/>
  <c r="C32" i="10"/>
  <c r="D32" i="10" s="1"/>
  <c r="C18" i="10"/>
  <c r="D18" i="10" s="1"/>
  <c r="B32" i="10"/>
  <c r="D28" i="18" l="1"/>
  <c r="D17" i="18"/>
  <c r="D11" i="18"/>
  <c r="B47" i="17" l="1"/>
  <c r="C40" i="17"/>
  <c r="B40" i="17"/>
  <c r="D39" i="17"/>
  <c r="B29" i="17"/>
  <c r="G8" i="17" l="1"/>
  <c r="G9" i="17"/>
  <c r="G10" i="17"/>
  <c r="G11" i="17"/>
  <c r="G12" i="17"/>
  <c r="G13" i="17"/>
  <c r="G14" i="17"/>
  <c r="F15" i="17"/>
  <c r="E15" i="17"/>
  <c r="C15" i="17"/>
  <c r="B15" i="17"/>
  <c r="D8" i="17"/>
  <c r="D9" i="17"/>
  <c r="D10" i="17"/>
  <c r="D11" i="17"/>
  <c r="D12" i="17"/>
  <c r="D13" i="17"/>
  <c r="D14" i="17"/>
  <c r="D40" i="17"/>
  <c r="D38" i="17"/>
  <c r="D37" i="17"/>
  <c r="D36" i="17"/>
  <c r="G7" i="17"/>
  <c r="D7" i="17"/>
  <c r="G15" i="17" l="1"/>
  <c r="D15" i="17"/>
  <c r="B11" i="5"/>
  <c r="E42" i="5"/>
  <c r="C42" i="5"/>
  <c r="B42" i="5"/>
  <c r="B34" i="5"/>
  <c r="E25" i="5"/>
  <c r="C25" i="5"/>
  <c r="B25" i="5"/>
  <c r="E18" i="5"/>
  <c r="C18" i="5"/>
  <c r="B18" i="5"/>
  <c r="B25" i="6" l="1"/>
  <c r="D15" i="6"/>
  <c r="C17" i="6"/>
  <c r="B17" i="6"/>
  <c r="B10" i="6"/>
  <c r="C10" i="6"/>
  <c r="D40" i="5" l="1"/>
  <c r="D41" i="5"/>
  <c r="D42" i="5"/>
  <c r="D39" i="5"/>
  <c r="D23" i="5"/>
  <c r="D24" i="5"/>
  <c r="D25" i="5"/>
  <c r="D22" i="5"/>
  <c r="D16" i="5"/>
  <c r="D17" i="5"/>
  <c r="D18" i="5"/>
  <c r="D15" i="5"/>
  <c r="D44" i="9" l="1"/>
  <c r="D22" i="9"/>
  <c r="D17" i="9"/>
  <c r="D30" i="6"/>
  <c r="D16" i="6"/>
  <c r="D17" i="6"/>
  <c r="D10" i="6"/>
  <c r="D9" i="6"/>
  <c r="D8" i="6"/>
  <c r="D53" i="8" l="1"/>
  <c r="D54" i="8"/>
  <c r="D55" i="8"/>
  <c r="D56" i="8"/>
  <c r="D57" i="8"/>
  <c r="D58" i="8"/>
  <c r="D59" i="8"/>
  <c r="D60" i="8"/>
  <c r="D61" i="8"/>
  <c r="D52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29" i="8"/>
  <c r="O30" i="8"/>
  <c r="O31" i="8"/>
  <c r="O32" i="8"/>
  <c r="O33" i="8"/>
  <c r="O34" i="8"/>
  <c r="O35" i="8"/>
  <c r="O36" i="8"/>
  <c r="O37" i="8"/>
  <c r="O39" i="8"/>
  <c r="O40" i="8"/>
  <c r="O41" i="8"/>
  <c r="O42" i="8"/>
  <c r="O43" i="8"/>
  <c r="O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29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7" i="8"/>
  <c r="D28" i="4" l="1"/>
  <c r="D17" i="4"/>
  <c r="D11" i="4"/>
  <c r="I66" i="12" l="1"/>
  <c r="I65" i="12"/>
  <c r="I64" i="12"/>
  <c r="I63" i="12"/>
  <c r="B48" i="3" l="1"/>
  <c r="E40" i="3"/>
  <c r="C40" i="3"/>
  <c r="B40" i="3"/>
  <c r="D39" i="3"/>
  <c r="D38" i="3"/>
  <c r="B31" i="3"/>
  <c r="E23" i="3"/>
  <c r="D22" i="3"/>
  <c r="D21" i="3"/>
  <c r="C23" i="3"/>
  <c r="B23" i="3"/>
  <c r="E16" i="3"/>
  <c r="D15" i="3"/>
  <c r="D14" i="3"/>
  <c r="C16" i="3"/>
  <c r="B16" i="3"/>
  <c r="B9" i="3"/>
  <c r="D40" i="3" l="1"/>
  <c r="D16" i="3"/>
  <c r="D23" i="3"/>
  <c r="C42" i="7"/>
  <c r="D42" i="7" s="1"/>
  <c r="D40" i="7"/>
  <c r="D41" i="7"/>
  <c r="B34" i="7"/>
  <c r="D23" i="7"/>
  <c r="D24" i="7"/>
  <c r="D22" i="7"/>
  <c r="C25" i="7"/>
  <c r="D25" i="7" s="1"/>
  <c r="D16" i="7"/>
  <c r="D17" i="7"/>
  <c r="D15" i="7"/>
  <c r="C18" i="7"/>
  <c r="B18" i="7"/>
  <c r="B10" i="7"/>
  <c r="D93" i="2"/>
  <c r="D94" i="2"/>
  <c r="D95" i="2"/>
  <c r="D96" i="2"/>
  <c r="D97" i="2"/>
  <c r="D28" i="2"/>
  <c r="D29" i="2"/>
  <c r="D30" i="2"/>
  <c r="D31" i="2"/>
  <c r="D32" i="2"/>
  <c r="D33" i="2"/>
  <c r="D34" i="2"/>
  <c r="D35" i="2"/>
  <c r="D36" i="2"/>
  <c r="D37" i="2"/>
  <c r="D38" i="2"/>
  <c r="D27" i="2"/>
  <c r="D98" i="2"/>
  <c r="D99" i="2"/>
  <c r="D100" i="2"/>
  <c r="D101" i="2"/>
  <c r="D102" i="2"/>
  <c r="D103" i="2"/>
  <c r="D44" i="2"/>
  <c r="D45" i="2"/>
  <c r="D46" i="2"/>
  <c r="D47" i="2"/>
  <c r="D48" i="2"/>
  <c r="D49" i="2"/>
  <c r="D50" i="2"/>
  <c r="D51" i="2"/>
  <c r="D52" i="2"/>
  <c r="D53" i="2"/>
  <c r="D54" i="2"/>
  <c r="D43" i="2"/>
  <c r="D18" i="7" l="1"/>
</calcChain>
</file>

<file path=xl/sharedStrings.xml><?xml version="1.0" encoding="utf-8"?>
<sst xmlns="http://schemas.openxmlformats.org/spreadsheetml/2006/main" count="663" uniqueCount="186">
  <si>
    <t>Nº total prestaciones de asistencia letrada realizadas</t>
  </si>
  <si>
    <t>Importe destinado a atender los gastos de infraestructura y funcionamiento operativo de los servicios de de asitencia juridica gratuita</t>
  </si>
  <si>
    <t>Zaragoza</t>
  </si>
  <si>
    <t>Huesca</t>
  </si>
  <si>
    <t>Teruel</t>
  </si>
  <si>
    <t>ANTEQUERA</t>
  </si>
  <si>
    <t>GRANADA</t>
  </si>
  <si>
    <t>HUELVA</t>
  </si>
  <si>
    <t>JEREZ</t>
  </si>
  <si>
    <t>LUCENA</t>
  </si>
  <si>
    <t>SEVILLA</t>
  </si>
  <si>
    <t>TOTAL</t>
  </si>
  <si>
    <t>nº servicios</t>
  </si>
  <si>
    <t>Cantidad</t>
  </si>
  <si>
    <t>Resto prestaciones</t>
  </si>
  <si>
    <t>nº letrados</t>
  </si>
  <si>
    <t>nº servicios guardia</t>
  </si>
  <si>
    <t>Abogados</t>
  </si>
  <si>
    <t>Procuradores</t>
  </si>
  <si>
    <t>nº procuradores</t>
  </si>
  <si>
    <t>OVIEDO</t>
  </si>
  <si>
    <t>GIJÓN</t>
  </si>
  <si>
    <t>Asturias</t>
  </si>
  <si>
    <t>Cantabria</t>
  </si>
  <si>
    <t>Madrid</t>
  </si>
  <si>
    <t>C. Madrid</t>
  </si>
  <si>
    <t>BCN</t>
  </si>
  <si>
    <t>GIRONA</t>
  </si>
  <si>
    <t>LLEIDA</t>
  </si>
  <si>
    <t>MANRESA</t>
  </si>
  <si>
    <t>MATARÓ</t>
  </si>
  <si>
    <t>REUS</t>
  </si>
  <si>
    <t>TARRAGONA</t>
  </si>
  <si>
    <t>TERRASSA</t>
  </si>
  <si>
    <t>TORTOSA</t>
  </si>
  <si>
    <t>FIGUERES</t>
  </si>
  <si>
    <t xml:space="preserve">GRANOLLERS </t>
  </si>
  <si>
    <t>SABADELL</t>
  </si>
  <si>
    <t>SANT FELIU LL.</t>
  </si>
  <si>
    <t>VIC</t>
  </si>
  <si>
    <t>PENAL</t>
  </si>
  <si>
    <t>CIVIL Y MATRIMONIAL</t>
  </si>
  <si>
    <t>ADMINISTRATIVO</t>
  </si>
  <si>
    <t>SOCIAL</t>
  </si>
  <si>
    <t>Nº servicios</t>
  </si>
  <si>
    <t>Importe por prestación</t>
  </si>
  <si>
    <t>Importe servicios guardia</t>
  </si>
  <si>
    <t>Importe asistencias fuera guardia</t>
  </si>
  <si>
    <t>Nº asistencias fuera guardia</t>
  </si>
  <si>
    <t>Pamplona</t>
  </si>
  <si>
    <t>Tudela</t>
  </si>
  <si>
    <t>Tafalla</t>
  </si>
  <si>
    <t>Navarra</t>
  </si>
  <si>
    <t>Civil</t>
  </si>
  <si>
    <t>Contencioso</t>
  </si>
  <si>
    <t>Social</t>
  </si>
  <si>
    <t>Penal</t>
  </si>
  <si>
    <t>Total</t>
  </si>
  <si>
    <t>CORUÑA</t>
  </si>
  <si>
    <t>LUGO</t>
  </si>
  <si>
    <t>OURENSE</t>
  </si>
  <si>
    <t>PONTEVEDRA</t>
  </si>
  <si>
    <t>SANTIAGO</t>
  </si>
  <si>
    <t>VIGO</t>
  </si>
  <si>
    <t>A Coruña</t>
  </si>
  <si>
    <t>Lugo</t>
  </si>
  <si>
    <t>Ourense</t>
  </si>
  <si>
    <t>Pontevedra</t>
  </si>
  <si>
    <t>Santiago</t>
  </si>
  <si>
    <t>Ferrol</t>
  </si>
  <si>
    <t>Vigo</t>
  </si>
  <si>
    <t xml:space="preserve">Total </t>
  </si>
  <si>
    <t>Importe</t>
  </si>
  <si>
    <t>ASTURIAS</t>
  </si>
  <si>
    <t>NAVARRA</t>
  </si>
  <si>
    <t>MADRID</t>
  </si>
  <si>
    <t>CANTABRIA</t>
  </si>
  <si>
    <t>CATALUÑA</t>
  </si>
  <si>
    <t>GALICIA</t>
  </si>
  <si>
    <t>Justicia Gratuita</t>
  </si>
  <si>
    <t xml:space="preserve">Año: </t>
  </si>
  <si>
    <t>Justificaciones</t>
  </si>
  <si>
    <t>Aragón</t>
  </si>
  <si>
    <t>País Vasco</t>
  </si>
  <si>
    <t>Cataluña</t>
  </si>
  <si>
    <t>Galicia</t>
  </si>
  <si>
    <t>1)</t>
  </si>
  <si>
    <t>Distribución por colegios</t>
  </si>
  <si>
    <t>Colegio Abogados Las Palmas</t>
  </si>
  <si>
    <t>Colegio Abogados Santa Cruz de Tenerife</t>
  </si>
  <si>
    <t>Colegio Abogados Lanzarote</t>
  </si>
  <si>
    <t>Colegio Abogados Santa Cruz de La Palma</t>
  </si>
  <si>
    <t>2)</t>
  </si>
  <si>
    <t>Nº total servicios de guardia realizados</t>
  </si>
  <si>
    <t>3)</t>
  </si>
  <si>
    <t>Cantidad distribuida para indemnizar las prestaciones de asistencia letrada en el servicio de guardia</t>
  </si>
  <si>
    <t>4)</t>
  </si>
  <si>
    <t>Nº de profesionales que han intervenido en la prestación del servicio</t>
  </si>
  <si>
    <t>5)</t>
  </si>
  <si>
    <t>Nº total de prestaciones de asistencia jurídica gratuita, excluidas las de los servicios de guardia</t>
  </si>
  <si>
    <t>Distribución por jurisdicción</t>
  </si>
  <si>
    <t>Colegio de Abogados</t>
  </si>
  <si>
    <t>Contenc.-admin.</t>
  </si>
  <si>
    <t>Militar</t>
  </si>
  <si>
    <t>Las Palmas</t>
  </si>
  <si>
    <t>Santa Cruz de Tenerife</t>
  </si>
  <si>
    <t>Lanzarote</t>
  </si>
  <si>
    <t>Santa Cruz de La Palma</t>
  </si>
  <si>
    <t>6)</t>
  </si>
  <si>
    <t>Cantidad distribuida para indemnizar las prestaciones de asistencia juridica gratuita, excluidas las de los servicios de guardia</t>
  </si>
  <si>
    <t>7)</t>
  </si>
  <si>
    <t>8)</t>
  </si>
  <si>
    <t>Consejo General de los Colegios de Procuradores</t>
  </si>
  <si>
    <t>a)</t>
  </si>
  <si>
    <t>Nº total de prestaciones de asistencia juridica gratuita, excluidas las de los servicios de guardia</t>
  </si>
  <si>
    <t>Colegio Procuradores Las Palmas</t>
  </si>
  <si>
    <t>Colegio Procuradores Santa Cruz de Tenerife</t>
  </si>
  <si>
    <t>b)</t>
  </si>
  <si>
    <t>Cantidad distribuida para indemnizar las prestaciones de asistencia jurídica gratuita, excluidas las de los servicios de guardia</t>
  </si>
  <si>
    <t>c)</t>
  </si>
  <si>
    <t>d)</t>
  </si>
  <si>
    <t>CANARIAS</t>
  </si>
  <si>
    <t>Canarias</t>
  </si>
  <si>
    <t>(*son más actuaciones, pero no están cargadas en la aplicación informatica)</t>
  </si>
  <si>
    <t>Aoiz</t>
  </si>
  <si>
    <t>Pamplona-Aoiz</t>
  </si>
  <si>
    <t>Estella</t>
  </si>
  <si>
    <t>Andalucía</t>
  </si>
  <si>
    <t>ANDALUCÍA</t>
  </si>
  <si>
    <t>ARAGÓN</t>
  </si>
  <si>
    <t>Importe por prestacion en guardia</t>
  </si>
  <si>
    <t>Importe por prestacion fuera guardia</t>
  </si>
  <si>
    <t>Importe destinado a atender los gastos de infraestructura y funcionamiento operativo de los servicios de de asitencia jurídica gratuita</t>
  </si>
  <si>
    <t>Consejo General de la Abogacía</t>
  </si>
  <si>
    <t>Importe por prestacion</t>
  </si>
  <si>
    <t>Importe por prestación en guardia</t>
  </si>
  <si>
    <t>Importe por prestación fuera guardia</t>
  </si>
  <si>
    <t>Nº servicios guardia</t>
  </si>
  <si>
    <t>Importe destinado a atender los gastos de infraestructura y funcionamiento operativo de los servicios de de asitencia juridíca gratuita</t>
  </si>
  <si>
    <t>Nº procuradores</t>
  </si>
  <si>
    <t>Nº letrados</t>
  </si>
  <si>
    <t>Alcalá de Henares</t>
  </si>
  <si>
    <t>PAÍS VASCO</t>
  </si>
  <si>
    <t>Álava</t>
  </si>
  <si>
    <t>Informacion derivada de las declaraciones anuales de los Consejos Generales de la abogacia y de los procuradores</t>
  </si>
  <si>
    <t>Colegio</t>
  </si>
  <si>
    <t>ALMERÍA</t>
  </si>
  <si>
    <t>CÁDIZ</t>
  </si>
  <si>
    <t>CÓRDOBA</t>
  </si>
  <si>
    <t>JAÉN</t>
  </si>
  <si>
    <t>MÁLAGA</t>
  </si>
  <si>
    <t>importe por prestación en guardia</t>
  </si>
  <si>
    <t>Resto prestaciones por jurisdicción</t>
  </si>
  <si>
    <t>importe por prestación</t>
  </si>
  <si>
    <t>importe por prestación fuera guardia</t>
  </si>
  <si>
    <t>Importe asistencias fuera guardia*</t>
  </si>
  <si>
    <t>*resultados del cuarto trimestre provisionales.</t>
  </si>
  <si>
    <t>Importe destinado a atender los gastos de infraestructura y funcionamiento operativo de los servicios de asistencia juridica gratuita*</t>
  </si>
  <si>
    <t>*resultados del cuarto trimestre provisionales</t>
  </si>
  <si>
    <t>Importe destinado a atender los gastos de infraestructura y funcionamiento operativo de los servicios de de asistencia jurídica gratuita</t>
  </si>
  <si>
    <t>*836</t>
  </si>
  <si>
    <t xml:space="preserve"> Bizkaia</t>
  </si>
  <si>
    <t>Gipuzkoa</t>
  </si>
  <si>
    <t>JEREZ DE LA FRONTERA</t>
  </si>
  <si>
    <t>MUJERES</t>
  </si>
  <si>
    <t>HOMBRES</t>
  </si>
  <si>
    <t>Contencioso - Administrativa</t>
  </si>
  <si>
    <t>Desconocida</t>
  </si>
  <si>
    <t>VIA ADMINISTRATIVA</t>
  </si>
  <si>
    <t>Total prestaciones Turno Oficio</t>
  </si>
  <si>
    <t>C. Valenciana</t>
  </si>
  <si>
    <t>Alcoy</t>
  </si>
  <si>
    <t>Alicante</t>
  </si>
  <si>
    <t>Alzira</t>
  </si>
  <si>
    <t>Castellon</t>
  </si>
  <si>
    <t>Elche</t>
  </si>
  <si>
    <t>Orihuela</t>
  </si>
  <si>
    <t>Sueca</t>
  </si>
  <si>
    <t>Valencia</t>
  </si>
  <si>
    <t>C. VALENCIANA</t>
  </si>
  <si>
    <t>castellón</t>
  </si>
  <si>
    <t>Nº total de prestaciones , excluidas las de los servicios de guardia</t>
  </si>
  <si>
    <t>Rioja</t>
  </si>
  <si>
    <t>La Rioja</t>
  </si>
  <si>
    <t>LA RIOJA</t>
  </si>
  <si>
    <t>Prestaciones de asistencia juridica gratuita, excluidas las de los servicios de guardia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</si>
</sst>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C0A]General"/>
    <numFmt numFmtId="165" formatCode="[$-C0A]#,##0.00"/>
    <numFmt numFmtId="166" formatCode="#,##0.0"/>
    <numFmt numFmtId="167" formatCode="[$-C0A]#,##0.0"/>
    <numFmt numFmtId="168" formatCode="[$-C0A]#,##0"/>
    <numFmt numFmtId="169" formatCode="_-* #,##0.00\ _P_t_s_-;\-* #,##0.00\ _P_t_s_-;_-* &quot;-&quot;??\ _P_t_s_-;_-@_-"/>
    <numFmt numFmtId="170" formatCode="_-* #,##0.00\ [$€]_-;\-* #,##0.00\ [$€]_-;_-* &quot;-&quot;??\ [$€]_-;_-@_-"/>
  </numFmts>
  <fonts count="24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Verdana"/>
      <family val="2"/>
    </font>
    <font>
      <sz val="11"/>
      <color rgb="FF000000"/>
      <name val="Calibri1"/>
    </font>
    <font>
      <b/>
      <sz val="11"/>
      <color rgb="FF000000"/>
      <name val="Calibri1"/>
    </font>
    <font>
      <i/>
      <sz val="11"/>
      <color rgb="FF000000"/>
      <name val="Calibri1"/>
    </font>
    <font>
      <sz val="11"/>
      <color rgb="FF0000FF"/>
      <name val="Calibri1"/>
    </font>
    <font>
      <i/>
      <sz val="11"/>
      <color rgb="FF000000"/>
      <name val="Calibri"/>
      <family val="2"/>
    </font>
    <font>
      <sz val="11"/>
      <color rgb="FFFF0000"/>
      <name val="Calibri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164" fontId="2" fillId="0" borderId="0" applyBorder="0" applyProtection="0"/>
    <xf numFmtId="0" fontId="13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17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7" fontId="6" fillId="0" borderId="0" xfId="1" applyNumberFormat="1" applyFont="1" applyFill="1" applyAlignment="1">
      <alignment horizontal="right"/>
    </xf>
    <xf numFmtId="167" fontId="5" fillId="0" borderId="0" xfId="0" applyNumberFormat="1" applyFont="1"/>
    <xf numFmtId="3" fontId="1" fillId="0" borderId="0" xfId="0" applyNumberFormat="1" applyFont="1" applyAlignment="1">
      <alignment horizontal="center"/>
    </xf>
    <xf numFmtId="168" fontId="6" fillId="0" borderId="1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/>
    <xf numFmtId="168" fontId="7" fillId="0" borderId="0" xfId="1" applyNumberFormat="1" applyFont="1" applyFill="1" applyAlignment="1"/>
    <xf numFmtId="0" fontId="8" fillId="0" borderId="0" xfId="0" applyFont="1" applyAlignment="1">
      <alignment horizontal="center"/>
    </xf>
    <xf numFmtId="167" fontId="6" fillId="0" borderId="0" xfId="1" applyNumberFormat="1" applyFont="1" applyFill="1" applyBorder="1" applyAlignment="1">
      <alignment horizontal="right" vertical="center"/>
    </xf>
    <xf numFmtId="166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8" fontId="5" fillId="0" borderId="0" xfId="0" applyNumberFormat="1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2"/>
    <xf numFmtId="0" fontId="14" fillId="0" borderId="0" xfId="2" applyFont="1"/>
    <xf numFmtId="0" fontId="15" fillId="0" borderId="0" xfId="0" applyFont="1"/>
    <xf numFmtId="3" fontId="15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/>
    <xf numFmtId="0" fontId="17" fillId="0" borderId="0" xfId="0" applyFont="1" applyBorder="1" applyAlignment="1">
      <alignment horizontal="left" vertical="center"/>
    </xf>
    <xf numFmtId="4" fontId="15" fillId="0" borderId="5" xfId="0" applyNumberFormat="1" applyFont="1" applyBorder="1"/>
    <xf numFmtId="4" fontId="15" fillId="0" borderId="0" xfId="0" applyNumberFormat="1" applyFont="1" applyBorder="1" applyAlignment="1">
      <alignment horizontal="center"/>
    </xf>
    <xf numFmtId="3" fontId="15" fillId="0" borderId="5" xfId="0" applyNumberFormat="1" applyFont="1" applyBorder="1"/>
    <xf numFmtId="0" fontId="18" fillId="0" borderId="0" xfId="0" applyFont="1"/>
    <xf numFmtId="0" fontId="15" fillId="0" borderId="5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3" fontId="18" fillId="0" borderId="0" xfId="0" applyNumberFormat="1" applyFont="1" applyBorder="1" applyAlignment="1">
      <alignment horizontal="center"/>
    </xf>
    <xf numFmtId="168" fontId="0" fillId="0" borderId="0" xfId="0" applyNumberFormat="1"/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15" fillId="0" borderId="0" xfId="0" applyNumberFormat="1" applyFont="1" applyBorder="1" applyAlignment="1"/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horizontal="right" vertical="center"/>
    </xf>
    <xf numFmtId="168" fontId="9" fillId="0" borderId="1" xfId="1" applyNumberFormat="1" applyFont="1" applyFill="1" applyBorder="1" applyAlignment="1">
      <alignment horizontal="right" vertical="center"/>
    </xf>
    <xf numFmtId="3" fontId="0" fillId="0" borderId="1" xfId="0" applyNumberFormat="1" applyFill="1" applyBorder="1"/>
    <xf numFmtId="165" fontId="9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right" vertical="center"/>
    </xf>
    <xf numFmtId="164" fontId="3" fillId="0" borderId="0" xfId="1" applyFont="1" applyFill="1" applyBorder="1" applyAlignment="1">
      <alignment horizontal="left" vertical="center"/>
    </xf>
    <xf numFmtId="168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166" fontId="11" fillId="0" borderId="1" xfId="0" applyNumberFormat="1" applyFont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164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center"/>
    </xf>
    <xf numFmtId="3" fontId="7" fillId="0" borderId="0" xfId="1" applyNumberFormat="1" applyFont="1" applyFill="1" applyBorder="1" applyAlignment="1">
      <alignment horizontal="right" vertical="center"/>
    </xf>
    <xf numFmtId="167" fontId="7" fillId="0" borderId="0" xfId="1" applyNumberFormat="1" applyFont="1" applyFill="1" applyBorder="1" applyAlignment="1">
      <alignment horizontal="right" vertical="center"/>
    </xf>
    <xf numFmtId="166" fontId="11" fillId="0" borderId="0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5" fillId="0" borderId="0" xfId="0" applyNumberFormat="1" applyFont="1"/>
    <xf numFmtId="0" fontId="1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0" xfId="0" applyNumberFormat="1" applyFont="1"/>
    <xf numFmtId="3" fontId="15" fillId="0" borderId="1" xfId="0" applyNumberFormat="1" applyFont="1" applyBorder="1" applyAlignment="1"/>
    <xf numFmtId="164" fontId="4" fillId="0" borderId="0" xfId="1" applyFont="1" applyFill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7" fontId="6" fillId="0" borderId="3" xfId="1" applyNumberFormat="1" applyFont="1" applyFill="1" applyBorder="1" applyAlignment="1">
      <alignment horizontal="center" vertical="center"/>
    </xf>
    <xf numFmtId="167" fontId="6" fillId="0" borderId="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1">
    <cellStyle name="Euro" xfId="3"/>
    <cellStyle name="Euro 2" xfId="5"/>
    <cellStyle name="Excel Built-in Normal" xfId="1"/>
    <cellStyle name="Hipervínculo" xfId="2" builtinId="8"/>
    <cellStyle name="Millares 12" xfId="8"/>
    <cellStyle name="Millares 13" xfId="9"/>
    <cellStyle name="Millares 2" xfId="6"/>
    <cellStyle name="Millares 5" xfId="10"/>
    <cellStyle name="Normal" xfId="0" builtinId="0"/>
    <cellStyle name="Normal 2" xfId="4"/>
    <cellStyle name="Normal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8325D4D-1444-4829-813A-18D2590440FA}"/>
            </a:ext>
          </a:extLst>
        </xdr:cNvPr>
        <xdr:cNvSpPr/>
      </xdr:nvSpPr>
      <xdr:spPr>
        <a:xfrm>
          <a:off x="4143374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629149" y="0"/>
          <a:ext cx="17430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3829049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E33470E-91C7-4310-BEBA-412B99699247}"/>
            </a:ext>
          </a:extLst>
        </xdr:cNvPr>
        <xdr:cNvSpPr/>
      </xdr:nvSpPr>
      <xdr:spPr>
        <a:xfrm>
          <a:off x="4438649" y="0"/>
          <a:ext cx="206692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bauglir\estadistica\00000%20PLAN%20NACIONAL%20DE%20ESTADISTICA%20JUDICIAL\11001%20Justicia%20Gratuita\2019\RIOJA.xlsx" TargetMode="External"/><Relationship Id="rId1" Type="http://schemas.openxmlformats.org/officeDocument/2006/relationships/hyperlink" Target="file:///\\bauglir\estadistica\00000%20PLAN%20NACIONAL%20DE%20ESTADISTICA%20JUDICIAL\11001%20Justicia%20Gratuita\2019\C%20VALENCIANA.xlsx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F10" sqref="F10"/>
    </sheetView>
  </sheetViews>
  <sheetFormatPr baseColWidth="10" defaultRowHeight="15"/>
  <sheetData>
    <row r="1" spans="1:6">
      <c r="A1" s="26"/>
      <c r="B1" s="26"/>
      <c r="C1" s="26"/>
      <c r="D1" s="26"/>
      <c r="E1" s="26"/>
      <c r="F1" s="26"/>
    </row>
    <row r="2" spans="1:6">
      <c r="A2" s="26"/>
      <c r="B2" s="26"/>
      <c r="C2" s="26"/>
      <c r="D2" s="26"/>
      <c r="E2" s="26"/>
      <c r="F2" s="26"/>
    </row>
    <row r="3" spans="1:6">
      <c r="A3" s="26"/>
      <c r="B3" s="26"/>
      <c r="C3" s="26"/>
      <c r="D3" s="26"/>
      <c r="E3" s="26"/>
      <c r="F3" s="26"/>
    </row>
    <row r="4" spans="1:6">
      <c r="A4" s="26"/>
      <c r="B4" s="26"/>
      <c r="C4" s="26"/>
      <c r="D4" s="26"/>
      <c r="E4" s="26"/>
      <c r="F4" s="26"/>
    </row>
    <row r="5" spans="1:6">
      <c r="A5" s="26"/>
      <c r="B5" s="26"/>
      <c r="C5" s="26"/>
      <c r="D5" s="26"/>
      <c r="E5" s="26"/>
      <c r="F5" s="26"/>
    </row>
    <row r="6" spans="1:6">
      <c r="A6" s="26"/>
      <c r="B6" s="26"/>
      <c r="C6" s="26"/>
      <c r="D6" s="26"/>
      <c r="E6" s="26"/>
      <c r="F6" s="26"/>
    </row>
    <row r="7" spans="1:6">
      <c r="A7" s="26"/>
      <c r="B7" s="26"/>
      <c r="C7" s="26"/>
      <c r="D7" s="26"/>
      <c r="E7" s="26"/>
      <c r="F7" s="26"/>
    </row>
    <row r="8" spans="1:6">
      <c r="A8" s="26"/>
      <c r="B8" s="24"/>
      <c r="C8" s="24" t="s">
        <v>79</v>
      </c>
      <c r="D8" s="24"/>
      <c r="E8" s="26"/>
      <c r="F8" s="26"/>
    </row>
    <row r="9" spans="1:6">
      <c r="A9" s="26"/>
      <c r="B9" s="24"/>
      <c r="C9" s="24"/>
      <c r="D9" s="24"/>
      <c r="E9" s="26"/>
      <c r="F9" s="26"/>
    </row>
    <row r="10" spans="1:6">
      <c r="A10" s="26"/>
      <c r="B10" s="24"/>
      <c r="C10" s="24"/>
      <c r="D10" s="24"/>
      <c r="E10" s="26"/>
      <c r="F10" s="26"/>
    </row>
    <row r="11" spans="1:6">
      <c r="A11" s="26"/>
      <c r="B11" s="24" t="s">
        <v>80</v>
      </c>
      <c r="C11" s="24">
        <v>2019</v>
      </c>
      <c r="D11" s="24"/>
      <c r="E11" s="26"/>
      <c r="F11" s="26"/>
    </row>
    <row r="12" spans="1:6">
      <c r="A12" s="26"/>
      <c r="B12" s="26"/>
      <c r="C12" s="26"/>
      <c r="D12" s="26"/>
      <c r="E12" s="26"/>
      <c r="F12" s="26"/>
    </row>
    <row r="13" spans="1:6">
      <c r="E13" s="26"/>
      <c r="F13" s="26"/>
    </row>
    <row r="14" spans="1:6">
      <c r="A14" s="24" t="s">
        <v>81</v>
      </c>
      <c r="B14" s="27"/>
      <c r="D14" s="67" t="s">
        <v>144</v>
      </c>
      <c r="E14" s="26"/>
      <c r="F14" s="26"/>
    </row>
    <row r="15" spans="1:6">
      <c r="A15" s="24"/>
      <c r="B15" s="27" t="s">
        <v>127</v>
      </c>
      <c r="E15" s="26"/>
      <c r="F15" s="26"/>
    </row>
    <row r="16" spans="1:6">
      <c r="A16" s="24"/>
      <c r="B16" s="27" t="s">
        <v>82</v>
      </c>
      <c r="E16" s="26"/>
      <c r="F16" s="26"/>
    </row>
    <row r="17" spans="1:6">
      <c r="A17" s="24"/>
      <c r="B17" s="27" t="s">
        <v>22</v>
      </c>
      <c r="E17" s="26"/>
      <c r="F17" s="26"/>
    </row>
    <row r="18" spans="1:6">
      <c r="A18" s="24"/>
      <c r="B18" s="27" t="s">
        <v>122</v>
      </c>
      <c r="E18" s="26"/>
      <c r="F18" s="26"/>
    </row>
    <row r="19" spans="1:6">
      <c r="A19" s="24"/>
      <c r="B19" s="27" t="s">
        <v>23</v>
      </c>
      <c r="E19" s="26"/>
      <c r="F19" s="26"/>
    </row>
    <row r="20" spans="1:6">
      <c r="A20" s="24"/>
      <c r="B20" s="27" t="s">
        <v>84</v>
      </c>
      <c r="E20" s="26"/>
      <c r="F20" s="26"/>
    </row>
    <row r="21" spans="1:6">
      <c r="A21" s="24"/>
      <c r="B21" s="27" t="s">
        <v>85</v>
      </c>
      <c r="E21" s="26"/>
      <c r="F21" s="26"/>
    </row>
    <row r="22" spans="1:6">
      <c r="A22" s="24"/>
      <c r="B22" s="27" t="s">
        <v>170</v>
      </c>
      <c r="E22" s="26"/>
      <c r="F22" s="26"/>
    </row>
    <row r="23" spans="1:6">
      <c r="A23" s="24"/>
      <c r="B23" s="27" t="s">
        <v>24</v>
      </c>
      <c r="E23" s="26"/>
      <c r="F23" s="26"/>
    </row>
    <row r="24" spans="1:6">
      <c r="A24" s="24"/>
      <c r="B24" s="27" t="s">
        <v>52</v>
      </c>
      <c r="E24" s="26"/>
      <c r="F24" s="26"/>
    </row>
    <row r="25" spans="1:6">
      <c r="A25" s="24"/>
      <c r="B25" s="27" t="s">
        <v>83</v>
      </c>
      <c r="E25" s="26"/>
      <c r="F25" s="26"/>
    </row>
    <row r="26" spans="1:6">
      <c r="A26" s="24"/>
      <c r="B26" s="27" t="s">
        <v>182</v>
      </c>
      <c r="E26" s="26"/>
      <c r="F26" s="26"/>
    </row>
    <row r="27" spans="1:6">
      <c r="B27" s="27"/>
    </row>
  </sheetData>
  <hyperlinks>
    <hyperlink ref="B16" location="Aragón!A1" display="Aragón"/>
    <hyperlink ref="B17" location="Asturias!A1" display="Asturias"/>
    <hyperlink ref="B19" location="Cantabria!A1" display="Cantabria"/>
    <hyperlink ref="B24" location="Navarra!A1" display="Navarra"/>
    <hyperlink ref="B25" location="'Pais Vasco'!A1" display="País Vasco"/>
    <hyperlink ref="B20" location="Cataluña!A1" display="Cataluña"/>
    <hyperlink ref="B21" location="Galicia!A1" display="Galicia"/>
    <hyperlink ref="B23" location="Madrid!A1" display="Madrid"/>
    <hyperlink ref="B18" location="Canarias!A1" display="Canarias"/>
    <hyperlink ref="B15" location="Andalucia!A1" display="Andalucia"/>
    <hyperlink ref="B22" r:id="rId1"/>
    <hyperlink ref="B26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activeCell="B1" sqref="B1"/>
    </sheetView>
  </sheetViews>
  <sheetFormatPr baseColWidth="10" defaultRowHeight="15"/>
  <cols>
    <col min="1" max="1" width="21.28515625" customWidth="1"/>
    <col min="2" max="2" width="14.140625" bestFit="1" customWidth="1"/>
    <col min="3" max="3" width="17.85546875" bestFit="1" customWidth="1"/>
    <col min="4" max="4" width="14.140625" customWidth="1"/>
    <col min="5" max="5" width="15.140625" customWidth="1"/>
    <col min="8" max="8" width="20" customWidth="1"/>
    <col min="9" max="9" width="16.28515625" customWidth="1"/>
  </cols>
  <sheetData>
    <row r="1" spans="1:7" ht="18">
      <c r="A1" s="25" t="s">
        <v>75</v>
      </c>
      <c r="D1" s="23"/>
      <c r="E1" s="23"/>
      <c r="F1" s="23"/>
      <c r="G1" s="23"/>
    </row>
    <row r="4" spans="1:7" ht="18">
      <c r="A4" s="25" t="s">
        <v>17</v>
      </c>
    </row>
    <row r="7" spans="1:7" ht="84.75" customHeight="1">
      <c r="B7" s="5" t="s">
        <v>137</v>
      </c>
      <c r="C7" s="5" t="s">
        <v>46</v>
      </c>
      <c r="D7" s="5" t="s">
        <v>130</v>
      </c>
      <c r="E7" s="5" t="s">
        <v>140</v>
      </c>
    </row>
    <row r="8" spans="1:7">
      <c r="A8" s="2" t="s">
        <v>24</v>
      </c>
      <c r="B8" s="13">
        <v>27169</v>
      </c>
      <c r="C8" s="65">
        <v>5387347.4000000004</v>
      </c>
      <c r="D8" s="65">
        <f>C8/B8</f>
        <v>198.29023519452318</v>
      </c>
      <c r="E8" s="65"/>
    </row>
    <row r="9" spans="1:7">
      <c r="A9" s="2" t="s">
        <v>141</v>
      </c>
      <c r="B9" s="13">
        <v>5822</v>
      </c>
      <c r="C9" s="65">
        <v>1178148.3</v>
      </c>
      <c r="D9" s="65">
        <f t="shared" ref="D9:D10" si="0">C9/B9</f>
        <v>202.36143936791481</v>
      </c>
      <c r="E9" s="65"/>
    </row>
    <row r="10" spans="1:7">
      <c r="A10" s="2" t="s">
        <v>25</v>
      </c>
      <c r="B10" s="13">
        <f>SUM(B8:B9)</f>
        <v>32991</v>
      </c>
      <c r="C10" s="65">
        <f>SUM(C8:C9)</f>
        <v>6565495.7000000002</v>
      </c>
      <c r="D10" s="65">
        <f t="shared" si="0"/>
        <v>199.00869024885574</v>
      </c>
      <c r="E10" s="65"/>
    </row>
    <row r="13" spans="1:7">
      <c r="A13" s="4" t="s">
        <v>14</v>
      </c>
      <c r="B13" s="10"/>
      <c r="C13" s="4"/>
      <c r="D13" s="4"/>
      <c r="E13" s="4"/>
    </row>
    <row r="14" spans="1:7" ht="57">
      <c r="A14" s="4"/>
      <c r="B14" s="5" t="s">
        <v>44</v>
      </c>
      <c r="C14" s="5" t="s">
        <v>47</v>
      </c>
      <c r="D14" s="5" t="s">
        <v>131</v>
      </c>
      <c r="E14" s="5" t="s">
        <v>140</v>
      </c>
    </row>
    <row r="15" spans="1:7">
      <c r="A15" s="2" t="s">
        <v>24</v>
      </c>
      <c r="B15" s="13">
        <v>158801</v>
      </c>
      <c r="C15" s="60">
        <v>26816049.510000002</v>
      </c>
      <c r="D15" s="60">
        <f t="shared" ref="D15:D17" si="1">C15/B15</f>
        <v>168.86574713005587</v>
      </c>
      <c r="E15" s="58"/>
    </row>
    <row r="16" spans="1:7">
      <c r="A16" s="2" t="s">
        <v>141</v>
      </c>
      <c r="B16" s="13">
        <v>16440</v>
      </c>
      <c r="C16" s="60">
        <v>3342285.96</v>
      </c>
      <c r="D16" s="60">
        <f t="shared" si="1"/>
        <v>203.30206569343065</v>
      </c>
      <c r="E16" s="58"/>
    </row>
    <row r="17" spans="1:5">
      <c r="A17" s="2" t="s">
        <v>25</v>
      </c>
      <c r="B17" s="13">
        <f>SUM(B15:B16)</f>
        <v>175241</v>
      </c>
      <c r="C17" s="13">
        <f>SUM(C15:C16)</f>
        <v>30158335.470000003</v>
      </c>
      <c r="D17" s="60">
        <f t="shared" si="1"/>
        <v>172.0963442915756</v>
      </c>
      <c r="E17" s="58"/>
    </row>
    <row r="18" spans="1:5">
      <c r="A18" s="1"/>
      <c r="C18" s="1"/>
      <c r="D18" s="1"/>
    </row>
    <row r="19" spans="1:5">
      <c r="A19" s="1"/>
      <c r="B19" s="1"/>
      <c r="C19" s="1"/>
      <c r="D19" s="1"/>
      <c r="E19" s="1"/>
    </row>
    <row r="20" spans="1:5">
      <c r="A20" s="1" t="s">
        <v>132</v>
      </c>
      <c r="C20" s="1"/>
      <c r="D20" s="1"/>
    </row>
    <row r="21" spans="1:5">
      <c r="A21" s="1"/>
      <c r="C21" s="1"/>
      <c r="D21" s="1"/>
    </row>
    <row r="22" spans="1:5">
      <c r="A22" s="74" t="s">
        <v>145</v>
      </c>
      <c r="B22" s="5" t="s">
        <v>72</v>
      </c>
    </row>
    <row r="23" spans="1:5">
      <c r="A23" s="2" t="s">
        <v>24</v>
      </c>
      <c r="B23" s="13">
        <v>3329509.95</v>
      </c>
    </row>
    <row r="24" spans="1:5">
      <c r="A24" s="2" t="s">
        <v>141</v>
      </c>
      <c r="B24" s="13">
        <v>383107.45</v>
      </c>
    </row>
    <row r="25" spans="1:5">
      <c r="A25" s="2" t="s">
        <v>25</v>
      </c>
      <c r="B25" s="13">
        <f>SUM(B23:B24)</f>
        <v>3712617.4000000004</v>
      </c>
    </row>
    <row r="27" spans="1:5" ht="18">
      <c r="A27" s="25" t="s">
        <v>18</v>
      </c>
    </row>
    <row r="29" spans="1:5" ht="42.75">
      <c r="B29" s="5" t="s">
        <v>44</v>
      </c>
      <c r="C29" s="5" t="s">
        <v>72</v>
      </c>
      <c r="D29" s="5" t="s">
        <v>134</v>
      </c>
      <c r="E29" s="5" t="s">
        <v>139</v>
      </c>
    </row>
    <row r="30" spans="1:5">
      <c r="A30" s="2" t="s">
        <v>24</v>
      </c>
      <c r="B30" s="13">
        <v>111997</v>
      </c>
      <c r="C30" s="60">
        <v>4069712</v>
      </c>
      <c r="D30" s="60">
        <f>C30/B30</f>
        <v>36.337687616632586</v>
      </c>
      <c r="E30" s="58"/>
    </row>
    <row r="33" spans="1:5">
      <c r="A33" s="1" t="s">
        <v>159</v>
      </c>
    </row>
    <row r="35" spans="1:5">
      <c r="A35" s="2" t="s">
        <v>24</v>
      </c>
      <c r="B35" s="66">
        <v>487493.68</v>
      </c>
      <c r="C35" s="1"/>
      <c r="D35" s="1"/>
      <c r="E35" s="1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activeCell="B1" sqref="B1"/>
    </sheetView>
  </sheetViews>
  <sheetFormatPr baseColWidth="10" defaultRowHeight="14.25"/>
  <cols>
    <col min="1" max="1" width="17.7109375" style="4" bestFit="1" customWidth="1"/>
    <col min="2" max="2" width="15.5703125" style="4" customWidth="1"/>
    <col min="3" max="3" width="16.85546875" style="4" customWidth="1"/>
    <col min="4" max="4" width="12.7109375" style="4" customWidth="1"/>
    <col min="5" max="5" width="15.42578125" style="4" customWidth="1"/>
    <col min="6" max="6" width="11.42578125" style="4"/>
    <col min="7" max="7" width="12.7109375" style="4" bestFit="1" customWidth="1"/>
    <col min="8" max="8" width="11.42578125" style="4"/>
    <col min="9" max="9" width="24.28515625" style="4" customWidth="1"/>
    <col min="10" max="16384" width="11.42578125" style="4"/>
  </cols>
  <sheetData>
    <row r="1" spans="1:7" ht="18">
      <c r="A1" s="25" t="s">
        <v>74</v>
      </c>
      <c r="D1" s="23"/>
      <c r="E1" s="23"/>
      <c r="F1" s="23"/>
      <c r="G1" s="23"/>
    </row>
    <row r="4" spans="1:7" ht="18">
      <c r="A4" s="25" t="s">
        <v>17</v>
      </c>
    </row>
    <row r="5" spans="1:7" ht="18">
      <c r="A5" s="25"/>
    </row>
    <row r="6" spans="1:7" ht="80.25" customHeight="1">
      <c r="B6" s="5" t="s">
        <v>0</v>
      </c>
    </row>
    <row r="7" spans="1:7">
      <c r="A7" s="2" t="s">
        <v>49</v>
      </c>
      <c r="B7" s="13"/>
    </row>
    <row r="8" spans="1:7">
      <c r="A8" s="2" t="s">
        <v>50</v>
      </c>
      <c r="B8" s="13">
        <v>1091</v>
      </c>
    </row>
    <row r="9" spans="1:7">
      <c r="A9" s="2" t="s">
        <v>126</v>
      </c>
      <c r="B9" s="13">
        <v>658</v>
      </c>
    </row>
    <row r="10" spans="1:7">
      <c r="A10" s="2" t="s">
        <v>51</v>
      </c>
      <c r="B10" s="13">
        <v>520</v>
      </c>
    </row>
    <row r="11" spans="1:7">
      <c r="A11" s="2" t="s">
        <v>124</v>
      </c>
      <c r="B11" s="13">
        <v>984</v>
      </c>
    </row>
    <row r="12" spans="1:7">
      <c r="A12" s="2" t="s">
        <v>11</v>
      </c>
      <c r="B12" s="13">
        <f>SUM(B8:B11)</f>
        <v>3253</v>
      </c>
    </row>
    <row r="13" spans="1:7" ht="18">
      <c r="A13" s="25"/>
    </row>
    <row r="14" spans="1:7" ht="18">
      <c r="A14" s="25"/>
    </row>
    <row r="16" spans="1:7" ht="75" customHeight="1">
      <c r="B16" s="5" t="s">
        <v>137</v>
      </c>
      <c r="C16" s="5" t="s">
        <v>46</v>
      </c>
      <c r="D16" s="5" t="s">
        <v>135</v>
      </c>
      <c r="E16" s="5" t="s">
        <v>140</v>
      </c>
    </row>
    <row r="17" spans="1:9">
      <c r="A17" s="2" t="s">
        <v>49</v>
      </c>
      <c r="B17" s="13">
        <v>1651</v>
      </c>
      <c r="C17" s="59">
        <v>355680</v>
      </c>
      <c r="D17" s="57">
        <f>C17/B17</f>
        <v>215.43307086614172</v>
      </c>
      <c r="E17" s="107"/>
    </row>
    <row r="18" spans="1:9">
      <c r="A18" s="2" t="s">
        <v>50</v>
      </c>
      <c r="B18" s="13">
        <v>1091</v>
      </c>
      <c r="C18" s="59">
        <v>109100</v>
      </c>
      <c r="D18" s="57">
        <f t="shared" ref="D18:D21" si="0">C18/B18</f>
        <v>100</v>
      </c>
      <c r="E18" s="108"/>
    </row>
    <row r="19" spans="1:9">
      <c r="A19" s="2" t="s">
        <v>126</v>
      </c>
      <c r="B19" s="13">
        <v>658</v>
      </c>
      <c r="C19" s="59">
        <v>65800</v>
      </c>
      <c r="D19" s="57">
        <f t="shared" si="0"/>
        <v>100</v>
      </c>
      <c r="E19" s="108"/>
    </row>
    <row r="20" spans="1:9">
      <c r="A20" s="2" t="s">
        <v>51</v>
      </c>
      <c r="B20" s="13">
        <v>520</v>
      </c>
      <c r="C20" s="56">
        <v>52000</v>
      </c>
      <c r="D20" s="57">
        <f t="shared" si="0"/>
        <v>100</v>
      </c>
      <c r="E20" s="108"/>
    </row>
    <row r="21" spans="1:9">
      <c r="A21" s="2" t="s">
        <v>124</v>
      </c>
      <c r="B21" s="13">
        <v>484</v>
      </c>
      <c r="C21" s="56">
        <v>48400</v>
      </c>
      <c r="D21" s="57">
        <f t="shared" si="0"/>
        <v>100</v>
      </c>
      <c r="E21" s="108"/>
    </row>
    <row r="22" spans="1:9">
      <c r="A22" s="2" t="s">
        <v>11</v>
      </c>
      <c r="B22" s="13">
        <f>SUM(B17:B21)</f>
        <v>4404</v>
      </c>
      <c r="C22" s="13">
        <f>SUM(C17:C21)</f>
        <v>630980</v>
      </c>
      <c r="D22" s="57">
        <f>C22/B22</f>
        <v>143.27429609445957</v>
      </c>
      <c r="E22" s="109"/>
    </row>
    <row r="23" spans="1:9">
      <c r="B23" s="10"/>
      <c r="H23" s="2"/>
      <c r="I23" s="20"/>
    </row>
    <row r="24" spans="1:9">
      <c r="B24" s="10"/>
      <c r="H24" s="2"/>
      <c r="I24" s="20"/>
    </row>
    <row r="25" spans="1:9">
      <c r="B25" s="10"/>
      <c r="H25" s="2"/>
      <c r="I25" s="20"/>
    </row>
    <row r="26" spans="1:9">
      <c r="A26" s="4" t="s">
        <v>14</v>
      </c>
      <c r="B26" s="10"/>
    </row>
    <row r="27" spans="1:9" ht="71.25">
      <c r="B27" s="5" t="s">
        <v>44</v>
      </c>
      <c r="C27" s="5" t="s">
        <v>47</v>
      </c>
      <c r="D27" s="5" t="s">
        <v>131</v>
      </c>
      <c r="E27" s="5" t="s">
        <v>140</v>
      </c>
      <c r="H27" s="5" t="s">
        <v>44</v>
      </c>
    </row>
    <row r="28" spans="1:9">
      <c r="A28" s="2" t="s">
        <v>125</v>
      </c>
      <c r="B28" s="13">
        <v>5793</v>
      </c>
      <c r="C28" s="56">
        <v>1407790.3</v>
      </c>
      <c r="D28" s="57">
        <f>+C28/B28</f>
        <v>243.01576040048334</v>
      </c>
      <c r="E28" s="58"/>
      <c r="F28" s="11"/>
      <c r="G28" s="2" t="s">
        <v>53</v>
      </c>
      <c r="H28" s="13">
        <v>3524</v>
      </c>
    </row>
    <row r="29" spans="1:9">
      <c r="A29" s="2" t="s">
        <v>50</v>
      </c>
      <c r="B29" s="13">
        <v>1147</v>
      </c>
      <c r="C29" s="56">
        <v>154720</v>
      </c>
      <c r="D29" s="57">
        <f t="shared" ref="D29:D32" si="1">+C29/B29</f>
        <v>134.89102005231038</v>
      </c>
      <c r="E29" s="58"/>
      <c r="F29" s="11"/>
      <c r="G29" s="2" t="s">
        <v>54</v>
      </c>
      <c r="H29" s="13">
        <v>133</v>
      </c>
    </row>
    <row r="30" spans="1:9">
      <c r="A30" s="2" t="s">
        <v>126</v>
      </c>
      <c r="B30" s="13">
        <v>849</v>
      </c>
      <c r="C30" s="56">
        <v>163650</v>
      </c>
      <c r="D30" s="57">
        <f t="shared" si="1"/>
        <v>192.75618374558303</v>
      </c>
      <c r="E30" s="58"/>
      <c r="F30" s="11"/>
      <c r="G30" s="2" t="s">
        <v>55</v>
      </c>
      <c r="H30" s="13">
        <v>527</v>
      </c>
    </row>
    <row r="31" spans="1:9">
      <c r="A31" s="2" t="s">
        <v>51</v>
      </c>
      <c r="B31" s="13">
        <v>667</v>
      </c>
      <c r="C31" s="56">
        <v>142409</v>
      </c>
      <c r="D31" s="57">
        <f t="shared" si="1"/>
        <v>213.50674662668666</v>
      </c>
      <c r="E31" s="58"/>
      <c r="F31" s="11"/>
      <c r="G31" s="2" t="s">
        <v>56</v>
      </c>
      <c r="H31" s="13">
        <v>4318</v>
      </c>
    </row>
    <row r="32" spans="1:9" ht="15" customHeight="1">
      <c r="A32" s="2" t="s">
        <v>11</v>
      </c>
      <c r="B32" s="13">
        <f>SUM(B28:B31)</f>
        <v>8456</v>
      </c>
      <c r="C32" s="13">
        <f>SUM(C28:C31)</f>
        <v>1868569.3</v>
      </c>
      <c r="D32" s="57">
        <f t="shared" si="1"/>
        <v>220.97555581835383</v>
      </c>
      <c r="E32" s="58"/>
      <c r="F32" s="11"/>
      <c r="G32" s="2" t="s">
        <v>57</v>
      </c>
      <c r="H32" s="13">
        <f>SUM(H28:H31)</f>
        <v>8502</v>
      </c>
    </row>
    <row r="35" spans="1:7">
      <c r="A35" s="3" t="s">
        <v>132</v>
      </c>
    </row>
    <row r="36" spans="1:7">
      <c r="A36" s="2" t="s">
        <v>49</v>
      </c>
      <c r="B36" s="13">
        <v>235387</v>
      </c>
    </row>
    <row r="37" spans="1:7">
      <c r="A37" s="2" t="s">
        <v>50</v>
      </c>
      <c r="B37" s="13">
        <v>50634</v>
      </c>
    </row>
    <row r="38" spans="1:7">
      <c r="A38" s="2" t="s">
        <v>126</v>
      </c>
      <c r="B38" s="13">
        <v>35900</v>
      </c>
    </row>
    <row r="39" spans="1:7">
      <c r="A39" s="2" t="s">
        <v>51</v>
      </c>
      <c r="B39" s="13">
        <v>24753</v>
      </c>
    </row>
    <row r="40" spans="1:7">
      <c r="A40" s="2" t="s">
        <v>11</v>
      </c>
      <c r="B40" s="13">
        <f>SUM(B36:B39)</f>
        <v>346674</v>
      </c>
      <c r="G40" s="22"/>
    </row>
    <row r="42" spans="1:7" ht="18">
      <c r="A42" s="25" t="s">
        <v>18</v>
      </c>
    </row>
    <row r="43" spans="1:7" ht="42.75">
      <c r="B43" s="5" t="s">
        <v>44</v>
      </c>
      <c r="C43" s="5" t="s">
        <v>72</v>
      </c>
      <c r="D43" s="5" t="s">
        <v>134</v>
      </c>
      <c r="E43" s="5" t="s">
        <v>139</v>
      </c>
    </row>
    <row r="44" spans="1:7">
      <c r="A44" s="2" t="s">
        <v>52</v>
      </c>
      <c r="B44" s="13">
        <v>7122</v>
      </c>
      <c r="C44" s="60">
        <v>317848</v>
      </c>
      <c r="D44" s="60">
        <f>C44/B44</f>
        <v>44.629036787419267</v>
      </c>
      <c r="E44" s="58"/>
    </row>
    <row r="47" spans="1:7">
      <c r="A47" s="3" t="s">
        <v>132</v>
      </c>
    </row>
    <row r="48" spans="1:7">
      <c r="A48" s="15">
        <v>41664</v>
      </c>
    </row>
  </sheetData>
  <mergeCells count="1">
    <mergeCell ref="E17:E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1" sqref="B1"/>
    </sheetView>
  </sheetViews>
  <sheetFormatPr baseColWidth="10" defaultRowHeight="14.25"/>
  <cols>
    <col min="1" max="1" width="17.7109375" style="4" bestFit="1" customWidth="1"/>
    <col min="2" max="2" width="15.85546875" style="4" customWidth="1"/>
    <col min="3" max="3" width="16.85546875" style="4" customWidth="1"/>
    <col min="4" max="4" width="12.7109375" style="4" customWidth="1"/>
    <col min="5" max="5" width="15.1406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5" t="s">
        <v>142</v>
      </c>
      <c r="D1" s="23"/>
      <c r="E1" s="23"/>
      <c r="F1" s="23"/>
      <c r="G1" s="23"/>
    </row>
    <row r="4" spans="1:7" ht="18">
      <c r="A4" s="25" t="s">
        <v>17</v>
      </c>
    </row>
    <row r="7" spans="1:7" ht="75.75" customHeight="1">
      <c r="B7" s="5" t="s">
        <v>0</v>
      </c>
    </row>
    <row r="8" spans="1:7">
      <c r="A8" s="2" t="s">
        <v>143</v>
      </c>
      <c r="B8" s="13">
        <v>3288</v>
      </c>
    </row>
    <row r="9" spans="1:7">
      <c r="A9" s="2" t="s">
        <v>162</v>
      </c>
      <c r="B9" s="13">
        <v>8417</v>
      </c>
    </row>
    <row r="10" spans="1:7">
      <c r="A10" s="2" t="s">
        <v>161</v>
      </c>
      <c r="B10" s="13">
        <v>10337</v>
      </c>
    </row>
    <row r="11" spans="1:7">
      <c r="A11" s="2" t="s">
        <v>11</v>
      </c>
      <c r="B11" s="13">
        <f>SUM(B8:B10)</f>
        <v>22042</v>
      </c>
    </row>
    <row r="14" spans="1:7" ht="57.75" customHeight="1">
      <c r="B14" s="5" t="s">
        <v>137</v>
      </c>
      <c r="C14" s="5" t="s">
        <v>46</v>
      </c>
      <c r="D14" s="5" t="s">
        <v>130</v>
      </c>
      <c r="E14" s="5" t="s">
        <v>140</v>
      </c>
    </row>
    <row r="15" spans="1:7">
      <c r="A15" s="2" t="s">
        <v>143</v>
      </c>
      <c r="B15" s="13">
        <v>2190</v>
      </c>
      <c r="C15" s="57">
        <v>509864</v>
      </c>
      <c r="D15" s="57">
        <f>C15/B15</f>
        <v>232.81461187214612</v>
      </c>
      <c r="E15" s="58">
        <v>209</v>
      </c>
    </row>
    <row r="16" spans="1:7">
      <c r="A16" s="2" t="s">
        <v>162</v>
      </c>
      <c r="B16" s="13">
        <v>5475</v>
      </c>
      <c r="C16" s="57">
        <v>1274664</v>
      </c>
      <c r="D16" s="57">
        <f t="shared" ref="D16:D18" si="0">C16/B16</f>
        <v>232.81534246575342</v>
      </c>
      <c r="E16" s="58">
        <v>470</v>
      </c>
    </row>
    <row r="17" spans="1:6">
      <c r="A17" s="2" t="s">
        <v>161</v>
      </c>
      <c r="B17" s="13">
        <v>7300</v>
      </c>
      <c r="C17" s="57">
        <v>1699548</v>
      </c>
      <c r="D17" s="57">
        <f t="shared" si="0"/>
        <v>232.81479452054793</v>
      </c>
      <c r="E17" s="58">
        <v>1089</v>
      </c>
    </row>
    <row r="18" spans="1:6">
      <c r="A18" s="2" t="s">
        <v>11</v>
      </c>
      <c r="B18" s="13">
        <f>SUM(B15:B17)</f>
        <v>14965</v>
      </c>
      <c r="C18" s="13">
        <f>SUM(C15:C17)</f>
        <v>3484076</v>
      </c>
      <c r="D18" s="57">
        <f t="shared" si="0"/>
        <v>232.81496825927164</v>
      </c>
      <c r="E18" s="13">
        <f>SUM(E15:E17)</f>
        <v>1768</v>
      </c>
    </row>
    <row r="19" spans="1:6">
      <c r="B19" s="10"/>
    </row>
    <row r="20" spans="1:6">
      <c r="A20" s="4" t="s">
        <v>14</v>
      </c>
      <c r="B20" s="10"/>
    </row>
    <row r="21" spans="1:6" ht="71.25">
      <c r="B21" s="5" t="s">
        <v>44</v>
      </c>
      <c r="C21" s="5" t="s">
        <v>47</v>
      </c>
      <c r="D21" s="5" t="s">
        <v>131</v>
      </c>
      <c r="E21" s="5" t="s">
        <v>140</v>
      </c>
    </row>
    <row r="22" spans="1:6">
      <c r="A22" s="2" t="s">
        <v>143</v>
      </c>
      <c r="B22" s="13">
        <v>5711</v>
      </c>
      <c r="C22" s="57">
        <v>1877179.76</v>
      </c>
      <c r="D22" s="57">
        <f>C22/B22</f>
        <v>328.69545788828577</v>
      </c>
      <c r="E22" s="58">
        <v>254</v>
      </c>
      <c r="F22" s="11"/>
    </row>
    <row r="23" spans="1:6">
      <c r="A23" s="2" t="s">
        <v>162</v>
      </c>
      <c r="B23" s="13">
        <v>7760</v>
      </c>
      <c r="C23" s="57">
        <v>2514253.92</v>
      </c>
      <c r="D23" s="57">
        <f t="shared" ref="D23:D25" si="1">C23/B23</f>
        <v>324.00179381443297</v>
      </c>
      <c r="E23" s="58">
        <v>786</v>
      </c>
      <c r="F23" s="11"/>
    </row>
    <row r="24" spans="1:6">
      <c r="A24" s="2" t="s">
        <v>161</v>
      </c>
      <c r="B24" s="13">
        <v>14139</v>
      </c>
      <c r="C24" s="57">
        <v>4526068.49</v>
      </c>
      <c r="D24" s="57">
        <f t="shared" si="1"/>
        <v>320.11234811514254</v>
      </c>
      <c r="E24" s="59">
        <v>1339</v>
      </c>
      <c r="F24" s="11"/>
    </row>
    <row r="25" spans="1:6">
      <c r="A25" s="2" t="s">
        <v>11</v>
      </c>
      <c r="B25" s="13">
        <f>SUM(B22:B24)</f>
        <v>27610</v>
      </c>
      <c r="C25" s="13">
        <f>SUM(C22:C24)</f>
        <v>8917502.1699999999</v>
      </c>
      <c r="D25" s="57">
        <f t="shared" si="1"/>
        <v>322.98088265121334</v>
      </c>
      <c r="E25" s="13">
        <f>SUM(E22:E24)</f>
        <v>2379</v>
      </c>
      <c r="F25" s="11"/>
    </row>
    <row r="28" spans="1:6">
      <c r="A28" s="3" t="s">
        <v>132</v>
      </c>
    </row>
    <row r="29" spans="1:6">
      <c r="A29" s="3"/>
    </row>
    <row r="30" spans="1:6">
      <c r="A30" s="74" t="s">
        <v>145</v>
      </c>
      <c r="B30" s="5" t="s">
        <v>72</v>
      </c>
    </row>
    <row r="31" spans="1:6">
      <c r="A31" s="75" t="s">
        <v>143</v>
      </c>
      <c r="B31" s="13">
        <v>261704</v>
      </c>
    </row>
    <row r="32" spans="1:6">
      <c r="A32" s="75" t="s">
        <v>162</v>
      </c>
      <c r="B32" s="13">
        <v>399354</v>
      </c>
    </row>
    <row r="33" spans="1:11">
      <c r="A33" s="75" t="s">
        <v>161</v>
      </c>
      <c r="B33" s="13">
        <v>539387</v>
      </c>
    </row>
    <row r="34" spans="1:11">
      <c r="A34" s="73" t="s">
        <v>11</v>
      </c>
      <c r="B34" s="68">
        <f>SUM(B31:B33)</f>
        <v>1200445</v>
      </c>
      <c r="K34" s="83"/>
    </row>
    <row r="35" spans="1:11">
      <c r="K35" s="83"/>
    </row>
    <row r="36" spans="1:11">
      <c r="K36" s="83"/>
    </row>
    <row r="37" spans="1:11" ht="18">
      <c r="A37" s="25" t="s">
        <v>18</v>
      </c>
    </row>
    <row r="38" spans="1:11" ht="42.75">
      <c r="B38" s="5" t="s">
        <v>44</v>
      </c>
      <c r="C38" s="5" t="s">
        <v>72</v>
      </c>
      <c r="D38" s="5" t="s">
        <v>45</v>
      </c>
      <c r="E38" s="5" t="s">
        <v>139</v>
      </c>
    </row>
    <row r="39" spans="1:11">
      <c r="A39" s="2" t="s">
        <v>143</v>
      </c>
      <c r="B39" s="13">
        <v>3206</v>
      </c>
      <c r="C39" s="57">
        <v>116507</v>
      </c>
      <c r="D39" s="57">
        <f>C39/B39</f>
        <v>36.340299438552712</v>
      </c>
      <c r="E39" s="58">
        <v>26</v>
      </c>
    </row>
    <row r="40" spans="1:11">
      <c r="A40" s="2" t="s">
        <v>162</v>
      </c>
      <c r="B40" s="13">
        <v>4219</v>
      </c>
      <c r="C40" s="57">
        <v>119051.33</v>
      </c>
      <c r="D40" s="57">
        <f t="shared" ref="D40:D42" si="2">C40/B40</f>
        <v>28.217902346527612</v>
      </c>
      <c r="E40" s="58">
        <v>90</v>
      </c>
    </row>
    <row r="41" spans="1:11">
      <c r="A41" s="2" t="s">
        <v>161</v>
      </c>
      <c r="B41" s="13">
        <v>8481</v>
      </c>
      <c r="C41" s="57">
        <v>276061</v>
      </c>
      <c r="D41" s="57">
        <f t="shared" si="2"/>
        <v>32.550524702275673</v>
      </c>
      <c r="E41" s="58">
        <v>74</v>
      </c>
    </row>
    <row r="42" spans="1:11">
      <c r="A42" s="2" t="s">
        <v>11</v>
      </c>
      <c r="B42" s="13">
        <f>SUM(B39:B41)</f>
        <v>15906</v>
      </c>
      <c r="C42" s="13">
        <f>SUM(C39:C41)</f>
        <v>511619.33</v>
      </c>
      <c r="D42" s="57">
        <f t="shared" si="2"/>
        <v>32.165178548975227</v>
      </c>
      <c r="E42" s="13">
        <f>SUM(E39:E41)</f>
        <v>190</v>
      </c>
    </row>
    <row r="45" spans="1:11">
      <c r="A45" s="3" t="s">
        <v>132</v>
      </c>
    </row>
    <row r="46" spans="1:11">
      <c r="A46" s="2" t="s">
        <v>143</v>
      </c>
      <c r="B46" s="13">
        <v>43271</v>
      </c>
    </row>
    <row r="47" spans="1:11">
      <c r="A47" s="2" t="s">
        <v>162</v>
      </c>
      <c r="B47" s="13">
        <v>47131</v>
      </c>
    </row>
    <row r="48" spans="1:11">
      <c r="A48" s="2" t="s">
        <v>161</v>
      </c>
      <c r="B48" s="13">
        <v>62560</v>
      </c>
    </row>
    <row r="49" spans="1:2">
      <c r="A49" s="2" t="s">
        <v>11</v>
      </c>
      <c r="B49" s="13">
        <f>SUM(B46:B48)</f>
        <v>152962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1" sqref="B1"/>
    </sheetView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5" max="5" width="16" customWidth="1"/>
    <col min="9" max="9" width="15.5703125" customWidth="1"/>
  </cols>
  <sheetData>
    <row r="1" spans="1:7" ht="18">
      <c r="A1" s="25" t="s">
        <v>184</v>
      </c>
      <c r="D1" s="23"/>
      <c r="E1" s="23"/>
      <c r="F1" s="23"/>
      <c r="G1" s="23"/>
    </row>
    <row r="3" spans="1:7" ht="18">
      <c r="A3" s="25" t="s">
        <v>17</v>
      </c>
    </row>
    <row r="5" spans="1:7" ht="85.5">
      <c r="B5" s="5" t="s">
        <v>0</v>
      </c>
    </row>
    <row r="6" spans="1:7">
      <c r="A6" s="2" t="s">
        <v>183</v>
      </c>
      <c r="B6" s="13">
        <v>4539</v>
      </c>
    </row>
    <row r="10" spans="1:7" ht="71.25">
      <c r="B10" s="5" t="s">
        <v>16</v>
      </c>
      <c r="C10" s="5" t="s">
        <v>46</v>
      </c>
      <c r="D10" s="5" t="s">
        <v>130</v>
      </c>
      <c r="E10" s="5" t="s">
        <v>15</v>
      </c>
    </row>
    <row r="11" spans="1:7">
      <c r="A11" s="2" t="s">
        <v>183</v>
      </c>
      <c r="B11" s="13">
        <v>3226</v>
      </c>
      <c r="C11" s="59">
        <v>243765</v>
      </c>
      <c r="D11" s="57">
        <f>C11/B11</f>
        <v>75.562616243025417</v>
      </c>
      <c r="E11" s="58">
        <v>193</v>
      </c>
    </row>
    <row r="15" spans="1:7">
      <c r="A15" s="4" t="s">
        <v>14</v>
      </c>
      <c r="B15" s="10"/>
      <c r="C15" s="4"/>
      <c r="D15" s="4"/>
      <c r="E15" s="4"/>
    </row>
    <row r="16" spans="1:7" ht="71.25">
      <c r="A16" s="4"/>
      <c r="B16" s="5" t="s">
        <v>12</v>
      </c>
      <c r="C16" s="5" t="s">
        <v>47</v>
      </c>
      <c r="D16" s="5" t="s">
        <v>131</v>
      </c>
      <c r="E16" s="5" t="s">
        <v>15</v>
      </c>
    </row>
    <row r="17" spans="1:5">
      <c r="A17" s="2" t="s">
        <v>183</v>
      </c>
      <c r="B17" s="13">
        <v>4539</v>
      </c>
      <c r="C17" s="59">
        <v>615816</v>
      </c>
      <c r="D17" s="57">
        <f>C17/B17</f>
        <v>135.67217448777265</v>
      </c>
      <c r="E17" s="58">
        <v>238</v>
      </c>
    </row>
    <row r="20" spans="1:5">
      <c r="A20" t="s">
        <v>132</v>
      </c>
    </row>
    <row r="21" spans="1:5">
      <c r="A21" s="15">
        <v>107010</v>
      </c>
    </row>
    <row r="25" spans="1:5" ht="18">
      <c r="A25" s="25" t="s">
        <v>18</v>
      </c>
    </row>
    <row r="27" spans="1:5" ht="57">
      <c r="B27" s="5" t="s">
        <v>12</v>
      </c>
      <c r="C27" s="5" t="s">
        <v>72</v>
      </c>
      <c r="D27" s="5" t="s">
        <v>134</v>
      </c>
      <c r="E27" s="5" t="s">
        <v>19</v>
      </c>
    </row>
    <row r="28" spans="1:5">
      <c r="A28" s="2" t="s">
        <v>183</v>
      </c>
      <c r="B28" s="13">
        <v>3407</v>
      </c>
      <c r="C28" s="59">
        <v>110992.5</v>
      </c>
      <c r="D28" s="60">
        <f>C28/B28</f>
        <v>32.577781039037276</v>
      </c>
      <c r="E28" s="58">
        <v>30</v>
      </c>
    </row>
    <row r="31" spans="1:5">
      <c r="A31" t="s">
        <v>132</v>
      </c>
    </row>
    <row r="32" spans="1:5">
      <c r="A32" s="15">
        <v>4980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zoomScaleNormal="100" workbookViewId="0">
      <selection activeCell="A2" sqref="A2"/>
    </sheetView>
  </sheetViews>
  <sheetFormatPr baseColWidth="10" defaultRowHeight="14.25"/>
  <cols>
    <col min="1" max="1" width="17.7109375" style="4" bestFit="1" customWidth="1"/>
    <col min="2" max="2" width="16.42578125" style="4" customWidth="1"/>
    <col min="3" max="3" width="17.7109375" style="4" bestFit="1" customWidth="1"/>
    <col min="4" max="4" width="17.42578125" style="4" customWidth="1"/>
    <col min="5" max="5" width="15.5703125" style="4" customWidth="1"/>
    <col min="6" max="6" width="11.42578125" style="4"/>
    <col min="7" max="7" width="13" style="4" customWidth="1"/>
    <col min="8" max="8" width="11.42578125" style="4"/>
    <col min="9" max="9" width="19.7109375" style="4" customWidth="1"/>
    <col min="10" max="10" width="19" style="4" customWidth="1"/>
    <col min="11" max="16384" width="11.42578125" style="4"/>
  </cols>
  <sheetData>
    <row r="1" spans="1:7" ht="18">
      <c r="A1" s="25" t="s">
        <v>128</v>
      </c>
      <c r="D1" s="23"/>
      <c r="E1" s="23"/>
      <c r="F1" s="23"/>
      <c r="G1" s="23"/>
    </row>
    <row r="7" spans="1:7" ht="18">
      <c r="A7" s="25" t="s">
        <v>17</v>
      </c>
    </row>
    <row r="10" spans="1:7" ht="71.25">
      <c r="A10" s="74" t="s">
        <v>145</v>
      </c>
      <c r="B10" s="5" t="s">
        <v>0</v>
      </c>
    </row>
    <row r="11" spans="1:7">
      <c r="A11" s="75" t="s">
        <v>146</v>
      </c>
      <c r="B11" s="13">
        <v>13310</v>
      </c>
    </row>
    <row r="12" spans="1:7">
      <c r="A12" s="75" t="s">
        <v>5</v>
      </c>
      <c r="B12" s="13">
        <v>1265</v>
      </c>
    </row>
    <row r="13" spans="1:7">
      <c r="A13" s="75" t="s">
        <v>147</v>
      </c>
      <c r="B13" s="13">
        <v>21231</v>
      </c>
    </row>
    <row r="14" spans="1:7">
      <c r="A14" s="75" t="s">
        <v>148</v>
      </c>
      <c r="B14" s="13">
        <v>9275</v>
      </c>
    </row>
    <row r="15" spans="1:7">
      <c r="A15" s="75" t="s">
        <v>6</v>
      </c>
      <c r="B15" s="13">
        <v>20314</v>
      </c>
    </row>
    <row r="16" spans="1:7">
      <c r="A16" s="75" t="s">
        <v>7</v>
      </c>
      <c r="B16" s="13">
        <v>8808</v>
      </c>
    </row>
    <row r="17" spans="1:7">
      <c r="A17" s="75" t="s">
        <v>149</v>
      </c>
      <c r="B17" s="13">
        <v>10243</v>
      </c>
    </row>
    <row r="18" spans="1:7">
      <c r="A18" s="75" t="s">
        <v>163</v>
      </c>
      <c r="B18" s="13">
        <v>2838</v>
      </c>
    </row>
    <row r="19" spans="1:7">
      <c r="A19" s="75" t="s">
        <v>9</v>
      </c>
      <c r="B19" s="13">
        <v>789</v>
      </c>
    </row>
    <row r="20" spans="1:7">
      <c r="A20" s="75" t="s">
        <v>150</v>
      </c>
      <c r="B20" s="13">
        <v>41351</v>
      </c>
    </row>
    <row r="21" spans="1:7">
      <c r="A21" s="75" t="s">
        <v>10</v>
      </c>
      <c r="B21" s="13">
        <v>30015</v>
      </c>
    </row>
    <row r="22" spans="1:7">
      <c r="A22" s="73" t="s">
        <v>11</v>
      </c>
      <c r="B22" s="68">
        <v>159439</v>
      </c>
    </row>
    <row r="26" spans="1:7" ht="57.75" customHeight="1">
      <c r="A26" s="74" t="s">
        <v>145</v>
      </c>
      <c r="B26" s="5" t="s">
        <v>16</v>
      </c>
      <c r="C26" s="5" t="s">
        <v>46</v>
      </c>
      <c r="D26" s="5" t="s">
        <v>151</v>
      </c>
      <c r="E26" s="5" t="s">
        <v>15</v>
      </c>
      <c r="F26" s="5" t="s">
        <v>164</v>
      </c>
      <c r="G26" s="5" t="s">
        <v>165</v>
      </c>
    </row>
    <row r="27" spans="1:7">
      <c r="A27" s="75" t="s">
        <v>146</v>
      </c>
      <c r="B27" s="6">
        <v>5065.75</v>
      </c>
      <c r="C27" s="7">
        <v>664680</v>
      </c>
      <c r="D27" s="7">
        <f>C27/B27</f>
        <v>131.21058086166906</v>
      </c>
      <c r="E27" s="56">
        <v>654</v>
      </c>
      <c r="F27" s="56">
        <v>289</v>
      </c>
      <c r="G27" s="56">
        <v>365</v>
      </c>
    </row>
    <row r="28" spans="1:7">
      <c r="A28" s="75" t="s">
        <v>5</v>
      </c>
      <c r="B28" s="6">
        <v>661.75</v>
      </c>
      <c r="C28" s="7">
        <v>85610</v>
      </c>
      <c r="D28" s="7">
        <f t="shared" ref="D28:D38" si="0">C28/B28</f>
        <v>129.36909709104646</v>
      </c>
      <c r="E28" s="56">
        <v>47</v>
      </c>
      <c r="F28" s="56">
        <v>20</v>
      </c>
      <c r="G28" s="56">
        <v>27</v>
      </c>
    </row>
    <row r="29" spans="1:7">
      <c r="A29" s="75" t="s">
        <v>147</v>
      </c>
      <c r="B29" s="6">
        <v>8532.5</v>
      </c>
      <c r="C29" s="7">
        <v>1099730</v>
      </c>
      <c r="D29" s="7">
        <f t="shared" si="0"/>
        <v>128.88719601523587</v>
      </c>
      <c r="E29" s="56">
        <v>858</v>
      </c>
      <c r="F29" s="56">
        <v>397</v>
      </c>
      <c r="G29" s="56">
        <v>461</v>
      </c>
    </row>
    <row r="30" spans="1:7">
      <c r="A30" s="75" t="s">
        <v>148</v>
      </c>
      <c r="B30" s="6">
        <v>4019</v>
      </c>
      <c r="C30" s="7">
        <v>507860</v>
      </c>
      <c r="D30" s="7">
        <f t="shared" si="0"/>
        <v>126.36476735506345</v>
      </c>
      <c r="E30" s="56">
        <v>682</v>
      </c>
      <c r="F30" s="56">
        <v>315</v>
      </c>
      <c r="G30" s="56">
        <v>367</v>
      </c>
    </row>
    <row r="31" spans="1:7">
      <c r="A31" s="75" t="s">
        <v>6</v>
      </c>
      <c r="B31" s="6">
        <v>7784.5</v>
      </c>
      <c r="C31" s="7">
        <v>1051040</v>
      </c>
      <c r="D31" s="7">
        <f t="shared" si="0"/>
        <v>135.01702100327574</v>
      </c>
      <c r="E31" s="56">
        <v>1010</v>
      </c>
      <c r="F31" s="56">
        <v>453</v>
      </c>
      <c r="G31" s="56">
        <v>557</v>
      </c>
    </row>
    <row r="32" spans="1:7">
      <c r="A32" s="75" t="s">
        <v>7</v>
      </c>
      <c r="B32" s="6">
        <v>3665</v>
      </c>
      <c r="C32" s="7">
        <v>488080</v>
      </c>
      <c r="D32" s="7">
        <f t="shared" si="0"/>
        <v>133.17326057298772</v>
      </c>
      <c r="E32" s="56">
        <v>536</v>
      </c>
      <c r="F32" s="56">
        <v>232</v>
      </c>
      <c r="G32" s="56">
        <v>304</v>
      </c>
    </row>
    <row r="33" spans="1:7">
      <c r="A33" s="75" t="s">
        <v>149</v>
      </c>
      <c r="B33" s="6">
        <v>4248.5</v>
      </c>
      <c r="C33" s="7">
        <v>554750</v>
      </c>
      <c r="D33" s="7">
        <f t="shared" si="0"/>
        <v>130.57549723431799</v>
      </c>
      <c r="E33" s="56">
        <v>436</v>
      </c>
      <c r="F33" s="56">
        <v>175</v>
      </c>
      <c r="G33" s="56">
        <v>261</v>
      </c>
    </row>
    <row r="34" spans="1:7">
      <c r="A34" s="75" t="s">
        <v>8</v>
      </c>
      <c r="B34" s="6">
        <v>1098.5</v>
      </c>
      <c r="C34" s="7">
        <v>149230</v>
      </c>
      <c r="D34" s="7">
        <f t="shared" si="0"/>
        <v>135.84888484296769</v>
      </c>
      <c r="E34" s="56">
        <v>217</v>
      </c>
      <c r="F34" s="56">
        <v>83</v>
      </c>
      <c r="G34" s="56">
        <v>134</v>
      </c>
    </row>
    <row r="35" spans="1:7">
      <c r="A35" s="75" t="s">
        <v>9</v>
      </c>
      <c r="B35" s="6">
        <v>547.5</v>
      </c>
      <c r="C35" s="7">
        <v>66480</v>
      </c>
      <c r="D35" s="7">
        <f t="shared" si="0"/>
        <v>121.42465753424658</v>
      </c>
      <c r="E35" s="56">
        <v>81</v>
      </c>
      <c r="F35" s="56">
        <v>31</v>
      </c>
      <c r="G35" s="56">
        <v>50</v>
      </c>
    </row>
    <row r="36" spans="1:7">
      <c r="A36" s="75" t="s">
        <v>150</v>
      </c>
      <c r="B36" s="6">
        <v>14087.75</v>
      </c>
      <c r="C36" s="7">
        <v>1890710</v>
      </c>
      <c r="D36" s="7">
        <f t="shared" si="0"/>
        <v>134.20950826072297</v>
      </c>
      <c r="E36" s="56">
        <v>1710</v>
      </c>
      <c r="F36" s="56">
        <v>843</v>
      </c>
      <c r="G36" s="56">
        <v>867</v>
      </c>
    </row>
    <row r="37" spans="1:7">
      <c r="A37" s="75" t="s">
        <v>10</v>
      </c>
      <c r="B37" s="6">
        <v>12563</v>
      </c>
      <c r="C37" s="7">
        <v>1668500</v>
      </c>
      <c r="D37" s="7">
        <f t="shared" si="0"/>
        <v>132.81063440261084</v>
      </c>
      <c r="E37" s="56">
        <v>2425</v>
      </c>
      <c r="F37" s="56">
        <v>1025</v>
      </c>
      <c r="G37" s="56">
        <v>1400</v>
      </c>
    </row>
    <row r="38" spans="1:7">
      <c r="A38" s="73" t="s">
        <v>11</v>
      </c>
      <c r="B38" s="69">
        <v>62273.75</v>
      </c>
      <c r="C38" s="69">
        <v>8226670</v>
      </c>
      <c r="D38" s="70">
        <f t="shared" si="0"/>
        <v>132.1049398823742</v>
      </c>
      <c r="E38" s="71">
        <v>8656</v>
      </c>
      <c r="F38" s="71">
        <v>3863</v>
      </c>
      <c r="G38" s="71">
        <v>4793</v>
      </c>
    </row>
    <row r="39" spans="1:7">
      <c r="B39" s="10"/>
    </row>
    <row r="40" spans="1:7">
      <c r="A40" s="4" t="s">
        <v>14</v>
      </c>
      <c r="B40" s="10"/>
    </row>
    <row r="41" spans="1:7">
      <c r="B41" s="10"/>
    </row>
    <row r="42" spans="1:7" ht="42.75">
      <c r="A42" s="86" t="s">
        <v>145</v>
      </c>
      <c r="B42" s="87" t="s">
        <v>12</v>
      </c>
      <c r="C42" s="87" t="s">
        <v>47</v>
      </c>
      <c r="D42" s="87" t="s">
        <v>154</v>
      </c>
      <c r="E42" s="87" t="s">
        <v>15</v>
      </c>
      <c r="F42" s="87" t="s">
        <v>164</v>
      </c>
      <c r="G42" s="87" t="s">
        <v>165</v>
      </c>
    </row>
    <row r="43" spans="1:7">
      <c r="A43" s="75" t="s">
        <v>146</v>
      </c>
      <c r="B43" s="56">
        <v>28341</v>
      </c>
      <c r="C43" s="57">
        <v>2798946.66</v>
      </c>
      <c r="D43" s="57">
        <f>C43/B43</f>
        <v>98.759629512014399</v>
      </c>
      <c r="E43" s="56">
        <v>718</v>
      </c>
      <c r="F43" s="56">
        <v>320</v>
      </c>
      <c r="G43" s="56">
        <v>398</v>
      </c>
    </row>
    <row r="44" spans="1:7">
      <c r="A44" s="75" t="s">
        <v>5</v>
      </c>
      <c r="B44" s="56">
        <v>1446</v>
      </c>
      <c r="C44" s="57">
        <v>194291.3</v>
      </c>
      <c r="D44" s="57">
        <f t="shared" ref="D44:D54" si="1">C44/B44</f>
        <v>134.36466113416321</v>
      </c>
      <c r="E44" s="56">
        <v>47</v>
      </c>
      <c r="F44" s="56">
        <v>20</v>
      </c>
      <c r="G44" s="56">
        <v>27</v>
      </c>
    </row>
    <row r="45" spans="1:7">
      <c r="A45" s="75" t="s">
        <v>147</v>
      </c>
      <c r="B45" s="56">
        <v>75280</v>
      </c>
      <c r="C45" s="57">
        <v>7070310.2199999997</v>
      </c>
      <c r="D45" s="57">
        <f t="shared" si="1"/>
        <v>93.920167640807648</v>
      </c>
      <c r="E45" s="56">
        <v>905</v>
      </c>
      <c r="F45" s="56">
        <v>415</v>
      </c>
      <c r="G45" s="56">
        <v>490</v>
      </c>
    </row>
    <row r="46" spans="1:7">
      <c r="A46" s="75" t="s">
        <v>148</v>
      </c>
      <c r="B46" s="56">
        <v>14437</v>
      </c>
      <c r="C46" s="57">
        <v>2043992.9</v>
      </c>
      <c r="D46" s="57">
        <f t="shared" si="1"/>
        <v>141.58016901018217</v>
      </c>
      <c r="E46" s="56">
        <v>771</v>
      </c>
      <c r="F46" s="56">
        <v>354</v>
      </c>
      <c r="G46" s="56">
        <v>417</v>
      </c>
    </row>
    <row r="47" spans="1:7">
      <c r="A47" s="75" t="s">
        <v>6</v>
      </c>
      <c r="B47" s="56">
        <v>44571</v>
      </c>
      <c r="C47" s="57">
        <v>4588201.76</v>
      </c>
      <c r="D47" s="57">
        <f t="shared" si="1"/>
        <v>102.94141392385183</v>
      </c>
      <c r="E47" s="56">
        <v>1096</v>
      </c>
      <c r="F47" s="56">
        <v>490</v>
      </c>
      <c r="G47" s="56">
        <v>606</v>
      </c>
    </row>
    <row r="48" spans="1:7">
      <c r="A48" s="75" t="s">
        <v>7</v>
      </c>
      <c r="B48" s="56">
        <v>11252</v>
      </c>
      <c r="C48" s="57">
        <v>1581167.37</v>
      </c>
      <c r="D48" s="57">
        <f t="shared" si="1"/>
        <v>140.52322875933169</v>
      </c>
      <c r="E48" s="56">
        <v>643</v>
      </c>
      <c r="F48" s="56">
        <v>280</v>
      </c>
      <c r="G48" s="56">
        <v>363</v>
      </c>
    </row>
    <row r="49" spans="1:9">
      <c r="A49" s="75" t="s">
        <v>149</v>
      </c>
      <c r="B49" s="56">
        <v>12378</v>
      </c>
      <c r="C49" s="57">
        <v>1574460.72</v>
      </c>
      <c r="D49" s="57">
        <f t="shared" si="1"/>
        <v>127.19831313620941</v>
      </c>
      <c r="E49" s="56">
        <v>523</v>
      </c>
      <c r="F49" s="56">
        <v>212</v>
      </c>
      <c r="G49" s="56">
        <v>311</v>
      </c>
    </row>
    <row r="50" spans="1:9">
      <c r="A50" s="75" t="s">
        <v>8</v>
      </c>
      <c r="B50" s="56">
        <v>9370</v>
      </c>
      <c r="C50" s="57">
        <v>1340608.47</v>
      </c>
      <c r="D50" s="57">
        <f t="shared" si="1"/>
        <v>143.0745432230523</v>
      </c>
      <c r="E50" s="56">
        <v>258</v>
      </c>
      <c r="F50" s="56">
        <v>107</v>
      </c>
      <c r="G50" s="56">
        <v>151</v>
      </c>
    </row>
    <row r="51" spans="1:9">
      <c r="A51" s="75" t="s">
        <v>9</v>
      </c>
      <c r="B51" s="56">
        <v>837</v>
      </c>
      <c r="C51" s="57">
        <v>118040</v>
      </c>
      <c r="D51" s="57">
        <f t="shared" si="1"/>
        <v>141.02747909199522</v>
      </c>
      <c r="E51" s="56">
        <v>81</v>
      </c>
      <c r="F51" s="56">
        <v>31</v>
      </c>
      <c r="G51" s="56">
        <v>50</v>
      </c>
    </row>
    <row r="52" spans="1:9">
      <c r="A52" s="75" t="s">
        <v>150</v>
      </c>
      <c r="B52" s="56">
        <v>71500</v>
      </c>
      <c r="C52" s="57">
        <v>7746898.3899999997</v>
      </c>
      <c r="D52" s="57">
        <f t="shared" si="1"/>
        <v>108.34822923076922</v>
      </c>
      <c r="E52" s="56">
        <v>1864</v>
      </c>
      <c r="F52" s="56">
        <v>913</v>
      </c>
      <c r="G52" s="56">
        <v>951</v>
      </c>
    </row>
    <row r="53" spans="1:9">
      <c r="A53" s="75" t="s">
        <v>10</v>
      </c>
      <c r="B53" s="56">
        <v>41799</v>
      </c>
      <c r="C53" s="57">
        <v>5433025.1699999999</v>
      </c>
      <c r="D53" s="57">
        <f t="shared" si="1"/>
        <v>129.97978827244671</v>
      </c>
      <c r="E53" s="56">
        <v>2714</v>
      </c>
      <c r="F53" s="56">
        <v>1150</v>
      </c>
      <c r="G53" s="56">
        <v>1564</v>
      </c>
    </row>
    <row r="54" spans="1:9">
      <c r="A54" s="73" t="s">
        <v>11</v>
      </c>
      <c r="B54" s="71">
        <v>311211</v>
      </c>
      <c r="C54" s="69">
        <v>34489942.960000001</v>
      </c>
      <c r="D54" s="81">
        <f t="shared" si="1"/>
        <v>110.82494821841131</v>
      </c>
      <c r="E54" s="82">
        <v>9620</v>
      </c>
      <c r="F54" s="82">
        <v>4292</v>
      </c>
      <c r="G54" s="82">
        <v>5328</v>
      </c>
    </row>
    <row r="55" spans="1:9">
      <c r="A55" s="76"/>
      <c r="B55" s="77"/>
      <c r="C55" s="78"/>
      <c r="D55" s="79"/>
      <c r="E55" s="80"/>
      <c r="F55" s="11"/>
    </row>
    <row r="56" spans="1:9">
      <c r="A56" s="4" t="s">
        <v>152</v>
      </c>
      <c r="B56" s="77"/>
      <c r="C56" s="78"/>
      <c r="D56" s="79"/>
      <c r="E56" s="80"/>
      <c r="F56" s="11"/>
    </row>
    <row r="58" spans="1:9" ht="42.75">
      <c r="A58" s="74" t="s">
        <v>145</v>
      </c>
      <c r="B58" s="5" t="s">
        <v>53</v>
      </c>
      <c r="C58" s="5" t="s">
        <v>166</v>
      </c>
      <c r="D58" s="5" t="s">
        <v>167</v>
      </c>
      <c r="E58" s="5" t="s">
        <v>103</v>
      </c>
      <c r="F58" s="5" t="s">
        <v>56</v>
      </c>
      <c r="G58" s="5" t="s">
        <v>55</v>
      </c>
      <c r="H58" s="5" t="s">
        <v>168</v>
      </c>
      <c r="I58" s="5" t="s">
        <v>169</v>
      </c>
    </row>
    <row r="59" spans="1:9">
      <c r="A59" s="75" t="s">
        <v>146</v>
      </c>
      <c r="B59" s="56">
        <v>3277</v>
      </c>
      <c r="C59" s="56">
        <v>193</v>
      </c>
      <c r="D59" s="56">
        <v>0</v>
      </c>
      <c r="E59" s="56">
        <v>4</v>
      </c>
      <c r="F59" s="56">
        <v>11150</v>
      </c>
      <c r="G59" s="56">
        <v>115</v>
      </c>
      <c r="H59" s="56">
        <v>13602</v>
      </c>
      <c r="I59" s="56">
        <v>28341</v>
      </c>
    </row>
    <row r="60" spans="1:9">
      <c r="A60" s="75" t="s">
        <v>5</v>
      </c>
      <c r="B60" s="56">
        <v>522</v>
      </c>
      <c r="C60" s="56">
        <v>0</v>
      </c>
      <c r="D60" s="56">
        <v>0</v>
      </c>
      <c r="E60" s="56">
        <v>0</v>
      </c>
      <c r="F60" s="56">
        <v>924</v>
      </c>
      <c r="G60" s="56">
        <v>0</v>
      </c>
      <c r="H60" s="56">
        <v>0</v>
      </c>
      <c r="I60" s="56">
        <v>1446</v>
      </c>
    </row>
    <row r="61" spans="1:9" ht="15" customHeight="1">
      <c r="A61" s="75" t="s">
        <v>147</v>
      </c>
      <c r="B61" s="56">
        <v>11466</v>
      </c>
      <c r="C61" s="56">
        <v>29007</v>
      </c>
      <c r="D61" s="56">
        <v>0</v>
      </c>
      <c r="E61" s="56">
        <v>4</v>
      </c>
      <c r="F61" s="56">
        <v>19943</v>
      </c>
      <c r="G61" s="56">
        <v>462</v>
      </c>
      <c r="H61" s="56">
        <v>14398</v>
      </c>
      <c r="I61" s="56">
        <v>75280</v>
      </c>
    </row>
    <row r="62" spans="1:9">
      <c r="A62" s="75" t="s">
        <v>148</v>
      </c>
      <c r="B62" s="56">
        <v>4633</v>
      </c>
      <c r="C62" s="56">
        <v>349</v>
      </c>
      <c r="D62" s="56">
        <v>0</v>
      </c>
      <c r="E62" s="56">
        <v>0</v>
      </c>
      <c r="F62" s="56">
        <v>8741</v>
      </c>
      <c r="G62" s="56">
        <v>369</v>
      </c>
      <c r="H62" s="56">
        <v>345</v>
      </c>
      <c r="I62" s="56">
        <v>14437</v>
      </c>
    </row>
    <row r="63" spans="1:9">
      <c r="A63" s="75" t="s">
        <v>6</v>
      </c>
      <c r="B63" s="56">
        <v>6612</v>
      </c>
      <c r="C63" s="56">
        <v>14940</v>
      </c>
      <c r="D63" s="56">
        <v>20</v>
      </c>
      <c r="E63" s="56">
        <v>0</v>
      </c>
      <c r="F63" s="56">
        <v>15180</v>
      </c>
      <c r="G63" s="56">
        <v>310</v>
      </c>
      <c r="H63" s="56">
        <v>7509</v>
      </c>
      <c r="I63" s="56">
        <v>44571</v>
      </c>
    </row>
    <row r="64" spans="1:9">
      <c r="A64" s="75" t="s">
        <v>7</v>
      </c>
      <c r="B64" s="56">
        <v>3920</v>
      </c>
      <c r="C64" s="56">
        <v>138</v>
      </c>
      <c r="D64" s="56">
        <v>0</v>
      </c>
      <c r="E64" s="56">
        <v>0</v>
      </c>
      <c r="F64" s="56">
        <v>6882</v>
      </c>
      <c r="G64" s="56">
        <v>220</v>
      </c>
      <c r="H64" s="56">
        <v>92</v>
      </c>
      <c r="I64" s="56">
        <v>11252</v>
      </c>
    </row>
    <row r="65" spans="1:9">
      <c r="A65" s="75" t="s">
        <v>149</v>
      </c>
      <c r="B65" s="56">
        <v>3284</v>
      </c>
      <c r="C65" s="56">
        <v>129</v>
      </c>
      <c r="D65" s="56">
        <v>0</v>
      </c>
      <c r="E65" s="56">
        <v>0</v>
      </c>
      <c r="F65" s="56">
        <v>8739</v>
      </c>
      <c r="G65" s="56">
        <v>161</v>
      </c>
      <c r="H65" s="56">
        <v>65</v>
      </c>
      <c r="I65" s="56">
        <v>12378</v>
      </c>
    </row>
    <row r="66" spans="1:9">
      <c r="A66" s="75" t="s">
        <v>8</v>
      </c>
      <c r="B66" s="56">
        <v>4231</v>
      </c>
      <c r="C66" s="56">
        <v>139</v>
      </c>
      <c r="D66" s="56">
        <v>4</v>
      </c>
      <c r="E66" s="56">
        <v>0</v>
      </c>
      <c r="F66" s="56">
        <v>4396</v>
      </c>
      <c r="G66" s="56">
        <v>344</v>
      </c>
      <c r="H66" s="56">
        <v>256</v>
      </c>
      <c r="I66" s="56">
        <v>9370</v>
      </c>
    </row>
    <row r="67" spans="1:9">
      <c r="A67" s="75" t="s">
        <v>9</v>
      </c>
      <c r="B67" s="56">
        <v>183</v>
      </c>
      <c r="C67" s="56">
        <v>0</v>
      </c>
      <c r="D67" s="56">
        <v>0</v>
      </c>
      <c r="E67" s="56">
        <v>0</v>
      </c>
      <c r="F67" s="56">
        <v>634</v>
      </c>
      <c r="G67" s="56">
        <v>0</v>
      </c>
      <c r="H67" s="56">
        <v>20</v>
      </c>
      <c r="I67" s="56">
        <v>837</v>
      </c>
    </row>
    <row r="68" spans="1:9">
      <c r="A68" s="75" t="s">
        <v>150</v>
      </c>
      <c r="B68" s="56">
        <v>15210</v>
      </c>
      <c r="C68" s="56">
        <v>12437</v>
      </c>
      <c r="D68" s="56">
        <v>66</v>
      </c>
      <c r="E68" s="56">
        <v>0</v>
      </c>
      <c r="F68" s="56">
        <v>38827</v>
      </c>
      <c r="G68" s="56">
        <v>783</v>
      </c>
      <c r="H68" s="56">
        <v>4177</v>
      </c>
      <c r="I68" s="56">
        <v>71500</v>
      </c>
    </row>
    <row r="69" spans="1:9">
      <c r="A69" s="75" t="s">
        <v>10</v>
      </c>
      <c r="B69" s="56">
        <v>10072</v>
      </c>
      <c r="C69" s="56">
        <v>977</v>
      </c>
      <c r="D69" s="56">
        <v>203</v>
      </c>
      <c r="E69" s="56">
        <v>31</v>
      </c>
      <c r="F69" s="56">
        <v>29727</v>
      </c>
      <c r="G69" s="56">
        <v>387</v>
      </c>
      <c r="H69" s="56">
        <v>402</v>
      </c>
      <c r="I69" s="56">
        <v>41799</v>
      </c>
    </row>
    <row r="70" spans="1:9">
      <c r="A70" s="73" t="s">
        <v>11</v>
      </c>
      <c r="B70" s="71">
        <v>63410</v>
      </c>
      <c r="C70" s="71">
        <v>58309</v>
      </c>
      <c r="D70" s="71">
        <v>293</v>
      </c>
      <c r="E70" s="71">
        <v>39</v>
      </c>
      <c r="F70" s="71">
        <v>145143</v>
      </c>
      <c r="G70" s="71">
        <v>3151</v>
      </c>
      <c r="H70" s="71">
        <v>40866</v>
      </c>
      <c r="I70" s="71">
        <v>311211</v>
      </c>
    </row>
    <row r="72" spans="1:9">
      <c r="A72" s="4" t="s">
        <v>1</v>
      </c>
    </row>
    <row r="74" spans="1:9">
      <c r="A74" s="74" t="s">
        <v>145</v>
      </c>
      <c r="B74" s="5" t="s">
        <v>72</v>
      </c>
    </row>
    <row r="75" spans="1:9">
      <c r="A75" s="75" t="s">
        <v>146</v>
      </c>
      <c r="B75" s="13">
        <v>188958.25</v>
      </c>
    </row>
    <row r="76" spans="1:9">
      <c r="A76" s="75" t="s">
        <v>5</v>
      </c>
      <c r="B76" s="13">
        <v>23333.56</v>
      </c>
    </row>
    <row r="77" spans="1:9">
      <c r="A77" s="75" t="s">
        <v>147</v>
      </c>
      <c r="B77" s="13">
        <v>404610.69</v>
      </c>
    </row>
    <row r="78" spans="1:9">
      <c r="A78" s="75" t="s">
        <v>148</v>
      </c>
      <c r="B78" s="13">
        <v>204855.46</v>
      </c>
    </row>
    <row r="79" spans="1:9">
      <c r="A79" s="75" t="s">
        <v>6</v>
      </c>
      <c r="B79" s="13">
        <v>325568.74</v>
      </c>
    </row>
    <row r="80" spans="1:9">
      <c r="A80" s="75" t="s">
        <v>7</v>
      </c>
      <c r="B80" s="13">
        <v>149651.74</v>
      </c>
    </row>
    <row r="81" spans="1:10">
      <c r="A81" s="75" t="s">
        <v>149</v>
      </c>
      <c r="B81" s="13">
        <v>187652.64</v>
      </c>
    </row>
    <row r="82" spans="1:10">
      <c r="A82" s="75" t="s">
        <v>8</v>
      </c>
      <c r="B82" s="13">
        <v>118394.95</v>
      </c>
    </row>
    <row r="83" spans="1:10">
      <c r="A83" s="75" t="s">
        <v>9</v>
      </c>
      <c r="B83" s="13">
        <v>15638.56</v>
      </c>
    </row>
    <row r="84" spans="1:10">
      <c r="A84" s="75" t="s">
        <v>150</v>
      </c>
      <c r="B84" s="13">
        <v>714413.08</v>
      </c>
    </row>
    <row r="85" spans="1:10">
      <c r="A85" s="75" t="s">
        <v>10</v>
      </c>
      <c r="B85" s="13">
        <v>551483.80000000005</v>
      </c>
    </row>
    <row r="86" spans="1:10">
      <c r="A86" s="75" t="s">
        <v>11</v>
      </c>
      <c r="B86" s="68">
        <v>2884561.47</v>
      </c>
    </row>
    <row r="88" spans="1:10">
      <c r="A88" s="90"/>
      <c r="B88" s="90"/>
      <c r="C88" s="90"/>
      <c r="D88" s="90"/>
      <c r="E88" s="90"/>
      <c r="F88" s="90"/>
      <c r="G88" s="90"/>
      <c r="H88" s="90"/>
      <c r="I88" s="90"/>
      <c r="J88" s="90"/>
    </row>
    <row r="89" spans="1:10">
      <c r="A89" s="2"/>
    </row>
    <row r="90" spans="1:10" ht="18">
      <c r="A90" s="25" t="s">
        <v>18</v>
      </c>
    </row>
    <row r="91" spans="1:10">
      <c r="A91" s="24"/>
    </row>
    <row r="92" spans="1:10" ht="28.5">
      <c r="A92" s="74" t="s">
        <v>145</v>
      </c>
      <c r="B92" s="5" t="s">
        <v>12</v>
      </c>
      <c r="C92" s="5" t="s">
        <v>72</v>
      </c>
      <c r="D92" s="5" t="s">
        <v>153</v>
      </c>
      <c r="E92" s="5" t="s">
        <v>19</v>
      </c>
      <c r="F92" s="5" t="s">
        <v>164</v>
      </c>
      <c r="G92" s="5" t="s">
        <v>165</v>
      </c>
    </row>
    <row r="93" spans="1:10">
      <c r="A93" s="75" t="s">
        <v>146</v>
      </c>
      <c r="B93" s="6">
        <v>1555</v>
      </c>
      <c r="C93" s="7">
        <v>190424.5</v>
      </c>
      <c r="D93" s="7">
        <f>C93/B93</f>
        <v>122.45948553054663</v>
      </c>
      <c r="E93" s="8">
        <v>76</v>
      </c>
      <c r="F93" s="8">
        <v>54</v>
      </c>
      <c r="G93" s="8">
        <v>22</v>
      </c>
    </row>
    <row r="94" spans="1:10">
      <c r="A94" s="75" t="s">
        <v>5</v>
      </c>
      <c r="B94" s="6">
        <v>135</v>
      </c>
      <c r="C94" s="7">
        <v>22493</v>
      </c>
      <c r="D94" s="7">
        <f t="shared" ref="D94:D103" si="2">C94/B94</f>
        <v>166.61481481481482</v>
      </c>
      <c r="E94" s="8">
        <v>12</v>
      </c>
      <c r="F94" s="8">
        <v>8</v>
      </c>
      <c r="G94" s="8">
        <v>4</v>
      </c>
    </row>
    <row r="95" spans="1:10">
      <c r="A95" s="75" t="s">
        <v>147</v>
      </c>
      <c r="B95" s="6">
        <v>2362</v>
      </c>
      <c r="C95" s="7">
        <v>328873</v>
      </c>
      <c r="D95" s="7">
        <f t="shared" si="2"/>
        <v>139.23497036409822</v>
      </c>
      <c r="E95" s="8">
        <v>118</v>
      </c>
      <c r="F95" s="8">
        <v>74</v>
      </c>
      <c r="G95" s="8">
        <v>44</v>
      </c>
    </row>
    <row r="96" spans="1:10">
      <c r="A96" s="75" t="s">
        <v>148</v>
      </c>
      <c r="B96" s="6">
        <v>1863</v>
      </c>
      <c r="C96" s="7">
        <v>269146.5</v>
      </c>
      <c r="D96" s="7">
        <f t="shared" si="2"/>
        <v>144.46940418679549</v>
      </c>
      <c r="E96" s="8">
        <v>152</v>
      </c>
      <c r="F96" s="8">
        <v>99</v>
      </c>
      <c r="G96" s="8">
        <v>53</v>
      </c>
    </row>
    <row r="97" spans="1:7">
      <c r="A97" s="75" t="s">
        <v>6</v>
      </c>
      <c r="B97" s="6">
        <v>5123</v>
      </c>
      <c r="C97" s="7">
        <v>607129.5</v>
      </c>
      <c r="D97" s="7">
        <f t="shared" si="2"/>
        <v>118.51054069880929</v>
      </c>
      <c r="E97" s="8">
        <v>139</v>
      </c>
      <c r="F97" s="8">
        <v>110</v>
      </c>
      <c r="G97" s="8">
        <v>29</v>
      </c>
    </row>
    <row r="98" spans="1:7">
      <c r="A98" s="75" t="s">
        <v>7</v>
      </c>
      <c r="B98" s="6">
        <v>1330</v>
      </c>
      <c r="C98" s="7">
        <v>190149</v>
      </c>
      <c r="D98" s="7">
        <f t="shared" si="2"/>
        <v>142.96917293233082</v>
      </c>
      <c r="E98" s="8">
        <v>60</v>
      </c>
      <c r="F98" s="8">
        <v>44</v>
      </c>
      <c r="G98" s="8">
        <v>16</v>
      </c>
    </row>
    <row r="99" spans="1:7">
      <c r="A99" s="75" t="s">
        <v>149</v>
      </c>
      <c r="B99" s="6">
        <v>1326</v>
      </c>
      <c r="C99" s="7">
        <v>198225</v>
      </c>
      <c r="D99" s="7">
        <f t="shared" si="2"/>
        <v>149.49095022624434</v>
      </c>
      <c r="E99" s="8">
        <v>79</v>
      </c>
      <c r="F99" s="8">
        <v>55</v>
      </c>
      <c r="G99" s="8">
        <v>24</v>
      </c>
    </row>
    <row r="100" spans="1:7">
      <c r="A100" s="75" t="s">
        <v>8</v>
      </c>
      <c r="B100" s="6">
        <v>1884</v>
      </c>
      <c r="C100" s="7">
        <v>303480</v>
      </c>
      <c r="D100" s="7">
        <f t="shared" si="2"/>
        <v>161.08280254777071</v>
      </c>
      <c r="E100" s="8">
        <v>69</v>
      </c>
      <c r="F100" s="8">
        <v>44</v>
      </c>
      <c r="G100" s="8">
        <v>25</v>
      </c>
    </row>
    <row r="101" spans="1:7">
      <c r="A101" s="75" t="s">
        <v>150</v>
      </c>
      <c r="B101" s="6">
        <v>5407</v>
      </c>
      <c r="C101" s="7">
        <v>757394.35</v>
      </c>
      <c r="D101" s="7">
        <f t="shared" si="2"/>
        <v>140.07663214351766</v>
      </c>
      <c r="E101" s="8">
        <v>243</v>
      </c>
      <c r="F101" s="8">
        <v>153</v>
      </c>
      <c r="G101" s="8">
        <v>90</v>
      </c>
    </row>
    <row r="102" spans="1:7">
      <c r="A102" s="75" t="s">
        <v>10</v>
      </c>
      <c r="B102" s="6">
        <v>5698</v>
      </c>
      <c r="C102" s="7">
        <v>753970.5</v>
      </c>
      <c r="D102" s="7">
        <f t="shared" si="2"/>
        <v>132.32195507195507</v>
      </c>
      <c r="E102" s="8">
        <v>209</v>
      </c>
      <c r="F102" s="8">
        <v>133</v>
      </c>
      <c r="G102" s="8">
        <v>76</v>
      </c>
    </row>
    <row r="103" spans="1:7">
      <c r="A103" s="73" t="s">
        <v>11</v>
      </c>
      <c r="B103" s="69">
        <v>26683</v>
      </c>
      <c r="C103" s="70">
        <v>3621285.35</v>
      </c>
      <c r="D103" s="70">
        <f t="shared" si="2"/>
        <v>135.71507514147584</v>
      </c>
      <c r="E103" s="72">
        <v>1157</v>
      </c>
      <c r="F103" s="72">
        <v>774</v>
      </c>
      <c r="G103" s="72">
        <v>383</v>
      </c>
    </row>
    <row r="106" spans="1:7">
      <c r="A106" s="4" t="s">
        <v>1</v>
      </c>
    </row>
    <row r="108" spans="1:7">
      <c r="A108" s="74" t="s">
        <v>145</v>
      </c>
      <c r="B108" s="5" t="s">
        <v>72</v>
      </c>
    </row>
    <row r="109" spans="1:7">
      <c r="A109" s="75" t="s">
        <v>146</v>
      </c>
      <c r="B109" s="13">
        <v>16451.93</v>
      </c>
    </row>
    <row r="110" spans="1:7">
      <c r="A110" s="75" t="s">
        <v>5</v>
      </c>
      <c r="B110" s="13">
        <v>1980.27</v>
      </c>
    </row>
    <row r="111" spans="1:7">
      <c r="A111" s="75" t="s">
        <v>147</v>
      </c>
      <c r="B111" s="13">
        <v>23977.3</v>
      </c>
    </row>
    <row r="112" spans="1:7">
      <c r="A112" s="75" t="s">
        <v>148</v>
      </c>
      <c r="B112" s="13">
        <v>20898.509999999998</v>
      </c>
    </row>
    <row r="113" spans="1:2">
      <c r="A113" s="75" t="s">
        <v>6</v>
      </c>
      <c r="B113" s="13">
        <v>29332.55</v>
      </c>
    </row>
    <row r="114" spans="1:2">
      <c r="A114" s="75" t="s">
        <v>7</v>
      </c>
      <c r="B114" s="13">
        <v>15328.58</v>
      </c>
    </row>
    <row r="115" spans="1:2">
      <c r="A115" s="75" t="s">
        <v>149</v>
      </c>
      <c r="B115" s="13">
        <v>17806.25</v>
      </c>
    </row>
    <row r="116" spans="1:2">
      <c r="A116" s="75" t="s">
        <v>8</v>
      </c>
      <c r="B116" s="13">
        <v>24452.52</v>
      </c>
    </row>
    <row r="117" spans="1:2">
      <c r="A117" s="75" t="s">
        <v>150</v>
      </c>
      <c r="B117" s="13">
        <v>55191.75</v>
      </c>
    </row>
    <row r="118" spans="1:2">
      <c r="A118" s="75" t="s">
        <v>10</v>
      </c>
      <c r="B118" s="13">
        <v>63955.78</v>
      </c>
    </row>
    <row r="119" spans="1:2">
      <c r="A119" s="75" t="s">
        <v>11</v>
      </c>
      <c r="B119" s="68">
        <v>269375.44</v>
      </c>
    </row>
  </sheetData>
  <mergeCells count="1">
    <mergeCell ref="A88:J8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2" sqref="A2"/>
    </sheetView>
  </sheetViews>
  <sheetFormatPr baseColWidth="10" defaultRowHeight="14.25"/>
  <cols>
    <col min="1" max="1" width="17.7109375" style="4" bestFit="1" customWidth="1"/>
    <col min="2" max="2" width="14.5703125" style="4" customWidth="1"/>
    <col min="3" max="3" width="16.85546875" style="4" customWidth="1"/>
    <col min="4" max="4" width="12.7109375" style="4" customWidth="1"/>
    <col min="5" max="5" width="15.425781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5" t="s">
        <v>129</v>
      </c>
      <c r="D1" s="23"/>
      <c r="E1" s="23"/>
      <c r="F1" s="23"/>
      <c r="G1" s="23"/>
    </row>
    <row r="4" spans="1:7" ht="18">
      <c r="A4" s="25" t="s">
        <v>17</v>
      </c>
    </row>
    <row r="6" spans="1:7" ht="85.5">
      <c r="A6" s="74" t="s">
        <v>145</v>
      </c>
      <c r="B6" s="5" t="s">
        <v>0</v>
      </c>
    </row>
    <row r="7" spans="1:7">
      <c r="A7" s="75" t="s">
        <v>2</v>
      </c>
      <c r="B7" s="13">
        <v>11299</v>
      </c>
    </row>
    <row r="8" spans="1:7">
      <c r="A8" s="75" t="s">
        <v>3</v>
      </c>
      <c r="B8" s="13">
        <v>2042</v>
      </c>
    </row>
    <row r="9" spans="1:7">
      <c r="A9" s="75" t="s">
        <v>4</v>
      </c>
      <c r="B9" s="13">
        <v>1258</v>
      </c>
    </row>
    <row r="10" spans="1:7">
      <c r="A10" s="73" t="s">
        <v>11</v>
      </c>
      <c r="B10" s="68">
        <f>SUM(B7:B9)</f>
        <v>14599</v>
      </c>
    </row>
    <row r="14" spans="1:7" ht="57.75" customHeight="1">
      <c r="A14" s="74" t="s">
        <v>145</v>
      </c>
      <c r="B14" s="5" t="s">
        <v>16</v>
      </c>
      <c r="C14" s="5" t="s">
        <v>46</v>
      </c>
      <c r="D14" s="5" t="s">
        <v>130</v>
      </c>
      <c r="E14" s="5" t="s">
        <v>15</v>
      </c>
    </row>
    <row r="15" spans="1:7">
      <c r="A15" s="75" t="s">
        <v>2</v>
      </c>
      <c r="B15" s="13">
        <v>6500</v>
      </c>
      <c r="C15" s="57">
        <v>640845</v>
      </c>
      <c r="D15" s="57">
        <f>C15/B15</f>
        <v>98.591538461538462</v>
      </c>
      <c r="E15" s="8"/>
    </row>
    <row r="16" spans="1:7">
      <c r="A16" s="75" t="s">
        <v>3</v>
      </c>
      <c r="B16" s="13">
        <v>4380</v>
      </c>
      <c r="C16" s="57">
        <v>393490</v>
      </c>
      <c r="D16" s="57">
        <f t="shared" ref="D16:D18" si="0">C16/B16</f>
        <v>89.837899543378995</v>
      </c>
      <c r="E16" s="8"/>
    </row>
    <row r="17" spans="1:6">
      <c r="A17" s="75" t="s">
        <v>4</v>
      </c>
      <c r="B17" s="13">
        <v>2190</v>
      </c>
      <c r="C17" s="57">
        <v>239010</v>
      </c>
      <c r="D17" s="57">
        <f t="shared" si="0"/>
        <v>109.13698630136986</v>
      </c>
      <c r="E17" s="8"/>
    </row>
    <row r="18" spans="1:6">
      <c r="A18" s="73" t="s">
        <v>11</v>
      </c>
      <c r="B18" s="68">
        <f>SUM(B15:B17)</f>
        <v>13070</v>
      </c>
      <c r="C18" s="68">
        <f>SUM(C15:C17)</f>
        <v>1273345</v>
      </c>
      <c r="D18" s="81">
        <f t="shared" si="0"/>
        <v>97.425019127773524</v>
      </c>
      <c r="E18" s="9"/>
    </row>
    <row r="19" spans="1:6">
      <c r="B19" s="10"/>
    </row>
    <row r="20" spans="1:6">
      <c r="A20" s="4" t="s">
        <v>14</v>
      </c>
      <c r="B20" s="10"/>
    </row>
    <row r="21" spans="1:6" ht="71.25">
      <c r="A21" s="74" t="s">
        <v>145</v>
      </c>
      <c r="B21" s="5" t="s">
        <v>12</v>
      </c>
      <c r="C21" s="5" t="s">
        <v>155</v>
      </c>
      <c r="D21" s="5" t="s">
        <v>131</v>
      </c>
      <c r="E21" s="5" t="s">
        <v>15</v>
      </c>
    </row>
    <row r="22" spans="1:6">
      <c r="A22" s="75" t="s">
        <v>2</v>
      </c>
      <c r="B22" s="56">
        <v>11292</v>
      </c>
      <c r="C22" s="57">
        <v>1590000</v>
      </c>
      <c r="D22" s="7">
        <f>C22/B22</f>
        <v>140.80765143464399</v>
      </c>
      <c r="E22" s="8"/>
      <c r="F22" s="11"/>
    </row>
    <row r="23" spans="1:6">
      <c r="A23" s="75" t="s">
        <v>3</v>
      </c>
      <c r="B23" s="56">
        <v>2042</v>
      </c>
      <c r="C23" s="57">
        <v>245645</v>
      </c>
      <c r="D23" s="7">
        <f t="shared" ref="D23:D25" si="1">C23/B23</f>
        <v>120.29627815866797</v>
      </c>
      <c r="E23" s="8"/>
      <c r="F23" s="11"/>
    </row>
    <row r="24" spans="1:6">
      <c r="A24" s="75" t="s">
        <v>4</v>
      </c>
      <c r="B24" s="56">
        <v>1258</v>
      </c>
      <c r="C24" s="57">
        <v>186330</v>
      </c>
      <c r="D24" s="7">
        <f t="shared" si="1"/>
        <v>148.11605723370428</v>
      </c>
      <c r="E24" s="8"/>
      <c r="F24" s="11"/>
    </row>
    <row r="25" spans="1:6">
      <c r="A25" s="73" t="s">
        <v>11</v>
      </c>
      <c r="B25" s="68">
        <v>14592</v>
      </c>
      <c r="C25" s="68">
        <f>SUM(C22:C24)</f>
        <v>2021975</v>
      </c>
      <c r="D25" s="70">
        <f t="shared" si="1"/>
        <v>138.56736567982455</v>
      </c>
      <c r="E25" s="9"/>
      <c r="F25" s="11"/>
    </row>
    <row r="26" spans="1:6">
      <c r="A26" s="4" t="s">
        <v>156</v>
      </c>
    </row>
    <row r="29" spans="1:6">
      <c r="A29" s="4" t="s">
        <v>1</v>
      </c>
    </row>
    <row r="30" spans="1:6">
      <c r="A30" s="74" t="s">
        <v>145</v>
      </c>
      <c r="B30" s="5" t="s">
        <v>72</v>
      </c>
    </row>
    <row r="31" spans="1:6">
      <c r="A31" s="75" t="s">
        <v>2</v>
      </c>
      <c r="B31" s="13">
        <v>235060.43</v>
      </c>
    </row>
    <row r="32" spans="1:6">
      <c r="A32" s="75" t="s">
        <v>3</v>
      </c>
      <c r="B32" s="13">
        <v>66135.600000000006</v>
      </c>
    </row>
    <row r="33" spans="1:7">
      <c r="A33" s="75" t="s">
        <v>4</v>
      </c>
      <c r="B33" s="13">
        <v>49255.44</v>
      </c>
    </row>
    <row r="34" spans="1:7">
      <c r="A34" s="73" t="s">
        <v>11</v>
      </c>
      <c r="B34" s="68">
        <f>SUM(B31:B33)</f>
        <v>350451.47000000003</v>
      </c>
    </row>
    <row r="35" spans="1:7">
      <c r="A35" s="15"/>
    </row>
    <row r="37" spans="1:7" ht="18">
      <c r="A37" s="25" t="s">
        <v>18</v>
      </c>
    </row>
    <row r="38" spans="1:7" ht="42.75">
      <c r="A38" s="74" t="s">
        <v>145</v>
      </c>
      <c r="B38" s="5" t="s">
        <v>12</v>
      </c>
      <c r="C38" s="5" t="s">
        <v>72</v>
      </c>
      <c r="D38" s="5" t="s">
        <v>45</v>
      </c>
      <c r="E38" s="5" t="s">
        <v>19</v>
      </c>
    </row>
    <row r="39" spans="1:7">
      <c r="A39" s="75" t="s">
        <v>2</v>
      </c>
      <c r="B39" s="13" t="s">
        <v>160</v>
      </c>
      <c r="C39" s="57">
        <v>270790</v>
      </c>
      <c r="D39" s="57">
        <v>357.1</v>
      </c>
      <c r="E39" s="8"/>
    </row>
    <row r="40" spans="1:7">
      <c r="A40" s="75" t="s">
        <v>3</v>
      </c>
      <c r="B40" s="13">
        <v>1221</v>
      </c>
      <c r="C40" s="57">
        <v>54160</v>
      </c>
      <c r="D40" s="57">
        <f t="shared" ref="D40:D42" si="2">C40/B40</f>
        <v>44.357084357084354</v>
      </c>
      <c r="E40" s="8"/>
      <c r="G40" s="22"/>
    </row>
    <row r="41" spans="1:7">
      <c r="A41" s="75" t="s">
        <v>4</v>
      </c>
      <c r="B41" s="13">
        <v>513</v>
      </c>
      <c r="C41" s="57">
        <v>21170</v>
      </c>
      <c r="D41" s="57">
        <f t="shared" si="2"/>
        <v>41.267056530214425</v>
      </c>
      <c r="E41" s="8"/>
    </row>
    <row r="42" spans="1:7">
      <c r="A42" s="73" t="s">
        <v>11</v>
      </c>
      <c r="B42" s="13">
        <v>2570</v>
      </c>
      <c r="C42" s="13">
        <f>SUM(C39:C41)</f>
        <v>346120</v>
      </c>
      <c r="D42" s="57">
        <f t="shared" si="2"/>
        <v>134.67704280155641</v>
      </c>
      <c r="E42" s="9"/>
    </row>
    <row r="43" spans="1:7">
      <c r="A43" s="4" t="s">
        <v>123</v>
      </c>
    </row>
    <row r="45" spans="1:7">
      <c r="A45" s="4" t="s">
        <v>157</v>
      </c>
    </row>
    <row r="46" spans="1:7">
      <c r="A46" s="74" t="s">
        <v>145</v>
      </c>
      <c r="B46" s="5" t="s">
        <v>72</v>
      </c>
    </row>
    <row r="47" spans="1:7">
      <c r="A47" s="75" t="s">
        <v>2</v>
      </c>
      <c r="B47" s="13">
        <v>33082</v>
      </c>
    </row>
    <row r="48" spans="1:7">
      <c r="A48" s="75" t="s">
        <v>3</v>
      </c>
      <c r="B48" s="13">
        <v>7380</v>
      </c>
    </row>
    <row r="49" spans="1:2">
      <c r="A49" s="75" t="s">
        <v>4</v>
      </c>
      <c r="B49" s="13">
        <v>3230</v>
      </c>
    </row>
    <row r="50" spans="1:2">
      <c r="A50" s="73" t="s">
        <v>11</v>
      </c>
      <c r="B50" s="13"/>
    </row>
    <row r="51" spans="1:2">
      <c r="A51" s="4" t="s">
        <v>158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>
      <selection activeCell="B30" sqref="B30"/>
    </sheetView>
  </sheetViews>
  <sheetFormatPr baseColWidth="10" defaultRowHeight="15"/>
  <cols>
    <col min="2" max="2" width="15.28515625" customWidth="1"/>
    <col min="3" max="3" width="16.140625" customWidth="1"/>
    <col min="4" max="4" width="14.140625" customWidth="1"/>
    <col min="5" max="5" width="15.140625" customWidth="1"/>
    <col min="9" max="9" width="16.28515625" customWidth="1"/>
  </cols>
  <sheetData>
    <row r="1" spans="1:7" ht="18">
      <c r="A1" s="25" t="s">
        <v>73</v>
      </c>
      <c r="D1" s="23"/>
      <c r="E1" s="23"/>
      <c r="F1" s="23"/>
      <c r="G1" s="23"/>
    </row>
    <row r="4" spans="1:7" ht="18">
      <c r="A4" s="25" t="s">
        <v>17</v>
      </c>
    </row>
    <row r="6" spans="1:7" ht="71.25">
      <c r="A6" s="74" t="s">
        <v>145</v>
      </c>
      <c r="B6" s="5" t="s">
        <v>0</v>
      </c>
    </row>
    <row r="7" spans="1:7">
      <c r="A7" s="75" t="s">
        <v>20</v>
      </c>
      <c r="B7" s="13">
        <v>4711</v>
      </c>
    </row>
    <row r="8" spans="1:7">
      <c r="A8" s="75" t="s">
        <v>21</v>
      </c>
      <c r="B8" s="13">
        <v>2386</v>
      </c>
    </row>
    <row r="9" spans="1:7">
      <c r="A9" s="75" t="s">
        <v>22</v>
      </c>
      <c r="B9" s="68">
        <f>SUM(B7:B8)</f>
        <v>7097</v>
      </c>
    </row>
    <row r="13" spans="1:7" ht="84.75" customHeight="1">
      <c r="A13" s="74" t="s">
        <v>145</v>
      </c>
      <c r="B13" s="5" t="s">
        <v>16</v>
      </c>
      <c r="C13" s="5" t="s">
        <v>46</v>
      </c>
      <c r="D13" s="5" t="s">
        <v>130</v>
      </c>
      <c r="E13" s="5" t="s">
        <v>15</v>
      </c>
    </row>
    <row r="14" spans="1:7">
      <c r="A14" s="75" t="s">
        <v>20</v>
      </c>
      <c r="B14" s="13">
        <v>721</v>
      </c>
      <c r="C14" s="57">
        <v>245495</v>
      </c>
      <c r="D14" s="57">
        <f>C14/B14</f>
        <v>340.49237170596393</v>
      </c>
      <c r="E14" s="58">
        <v>805</v>
      </c>
    </row>
    <row r="15" spans="1:7">
      <c r="A15" s="75" t="s">
        <v>21</v>
      </c>
      <c r="B15" s="13">
        <v>2113</v>
      </c>
      <c r="C15" s="57">
        <v>352297</v>
      </c>
      <c r="D15" s="57">
        <f>C15/B15</f>
        <v>166.72834831992427</v>
      </c>
      <c r="E15" s="58">
        <v>354</v>
      </c>
    </row>
    <row r="16" spans="1:7">
      <c r="A16" s="75" t="s">
        <v>22</v>
      </c>
      <c r="B16" s="68">
        <f>SUM(B14:B15)</f>
        <v>2834</v>
      </c>
      <c r="C16" s="68">
        <f>SUM(C14:C15)</f>
        <v>597792</v>
      </c>
      <c r="D16" s="81">
        <f>C16/B16</f>
        <v>210.93577981651376</v>
      </c>
      <c r="E16" s="82">
        <f>SUM(E14:E15)</f>
        <v>1159</v>
      </c>
    </row>
    <row r="17" spans="1:5">
      <c r="B17" s="50"/>
    </row>
    <row r="19" spans="1:5">
      <c r="A19" s="4" t="s">
        <v>14</v>
      </c>
      <c r="B19" s="10"/>
      <c r="C19" s="4"/>
      <c r="D19" s="4"/>
      <c r="E19" s="4"/>
    </row>
    <row r="20" spans="1:5" ht="57">
      <c r="A20" s="74" t="s">
        <v>145</v>
      </c>
      <c r="B20" s="5" t="s">
        <v>12</v>
      </c>
      <c r="C20" s="5" t="s">
        <v>47</v>
      </c>
      <c r="D20" s="5" t="s">
        <v>131</v>
      </c>
      <c r="E20" s="5" t="s">
        <v>15</v>
      </c>
    </row>
    <row r="21" spans="1:5">
      <c r="A21" s="75" t="s">
        <v>20</v>
      </c>
      <c r="B21" s="13">
        <v>8371</v>
      </c>
      <c r="C21" s="57">
        <v>2327474</v>
      </c>
      <c r="D21" s="57">
        <f>C21/B21</f>
        <v>278.04013857364714</v>
      </c>
      <c r="E21" s="59">
        <v>1067</v>
      </c>
    </row>
    <row r="22" spans="1:5">
      <c r="A22" s="75" t="s">
        <v>21</v>
      </c>
      <c r="B22" s="13">
        <v>3879</v>
      </c>
      <c r="C22" s="57">
        <v>1135886</v>
      </c>
      <c r="D22" s="57">
        <f t="shared" ref="D22:D23" si="0">C22/B22</f>
        <v>292.82959525650944</v>
      </c>
      <c r="E22" s="59">
        <v>400</v>
      </c>
    </row>
    <row r="23" spans="1:5">
      <c r="A23" s="75" t="s">
        <v>22</v>
      </c>
      <c r="B23" s="68">
        <f>SUM(B21:B22)</f>
        <v>12250</v>
      </c>
      <c r="C23" s="68">
        <f>SUM(C21:C22)</f>
        <v>3463360</v>
      </c>
      <c r="D23" s="81">
        <f t="shared" si="0"/>
        <v>282.72326530612247</v>
      </c>
      <c r="E23" s="82">
        <f>SUM(E21:E22)</f>
        <v>1467</v>
      </c>
    </row>
    <row r="24" spans="1:5">
      <c r="A24" s="1"/>
      <c r="C24" s="1"/>
      <c r="D24" s="1"/>
    </row>
    <row r="25" spans="1:5">
      <c r="A25" s="1"/>
      <c r="B25" s="1"/>
      <c r="C25" s="1"/>
      <c r="D25" s="1"/>
      <c r="E25" s="1"/>
    </row>
    <row r="26" spans="1:5">
      <c r="A26" s="1" t="s">
        <v>132</v>
      </c>
      <c r="C26" s="1"/>
      <c r="D26" s="1"/>
    </row>
    <row r="27" spans="1:5">
      <c r="A27" s="1"/>
      <c r="C27" s="1"/>
      <c r="D27" s="1"/>
    </row>
    <row r="28" spans="1:5">
      <c r="A28" s="74" t="s">
        <v>145</v>
      </c>
      <c r="B28" s="85" t="s">
        <v>72</v>
      </c>
    </row>
    <row r="29" spans="1:5">
      <c r="A29" s="75" t="s">
        <v>20</v>
      </c>
      <c r="B29" s="13">
        <v>420758</v>
      </c>
    </row>
    <row r="30" spans="1:5">
      <c r="A30" s="75" t="s">
        <v>21</v>
      </c>
      <c r="B30" s="83">
        <v>195042</v>
      </c>
    </row>
    <row r="31" spans="1:5">
      <c r="A31" s="75" t="s">
        <v>22</v>
      </c>
      <c r="B31" s="68">
        <f>SUM(B29:B30)</f>
        <v>615800</v>
      </c>
    </row>
    <row r="35" spans="1:5" ht="18">
      <c r="A35" s="25" t="s">
        <v>18</v>
      </c>
    </row>
    <row r="37" spans="1:5" ht="42.75">
      <c r="A37" s="74" t="s">
        <v>145</v>
      </c>
      <c r="B37" s="5" t="s">
        <v>12</v>
      </c>
      <c r="C37" s="5" t="s">
        <v>72</v>
      </c>
      <c r="D37" s="5" t="s">
        <v>45</v>
      </c>
      <c r="E37" s="5" t="s">
        <v>19</v>
      </c>
    </row>
    <row r="38" spans="1:5">
      <c r="A38" s="75" t="s">
        <v>20</v>
      </c>
      <c r="B38" s="13">
        <v>9622</v>
      </c>
      <c r="C38" s="57">
        <v>196335.65</v>
      </c>
      <c r="D38" s="57">
        <f>C38/B38</f>
        <v>20.404869050093534</v>
      </c>
      <c r="E38" s="58">
        <v>142</v>
      </c>
    </row>
    <row r="39" spans="1:5">
      <c r="A39" s="75" t="s">
        <v>21</v>
      </c>
      <c r="B39" s="13">
        <v>3099</v>
      </c>
      <c r="C39" s="57">
        <v>114846.77</v>
      </c>
      <c r="D39" s="57">
        <f t="shared" ref="D39:D40" si="1">C39/B39</f>
        <v>37.059299774120689</v>
      </c>
      <c r="E39" s="58">
        <v>38</v>
      </c>
    </row>
    <row r="40" spans="1:5">
      <c r="A40" s="75" t="s">
        <v>22</v>
      </c>
      <c r="B40" s="68">
        <f>SUM(B38:B39)</f>
        <v>12721</v>
      </c>
      <c r="C40" s="68">
        <f>SUM(C38:C39)</f>
        <v>311182.42</v>
      </c>
      <c r="D40" s="81">
        <f t="shared" si="1"/>
        <v>24.462103608206899</v>
      </c>
      <c r="E40" s="84">
        <f>SUM(E38:E39)</f>
        <v>180</v>
      </c>
    </row>
    <row r="43" spans="1:5">
      <c r="A43" s="1" t="s">
        <v>1</v>
      </c>
    </row>
    <row r="44" spans="1:5">
      <c r="A44" s="1"/>
    </row>
    <row r="45" spans="1:5">
      <c r="A45" s="74" t="s">
        <v>145</v>
      </c>
      <c r="B45" s="85" t="s">
        <v>72</v>
      </c>
    </row>
    <row r="46" spans="1:5">
      <c r="A46" s="75" t="s">
        <v>20</v>
      </c>
      <c r="B46" s="13">
        <v>41803.56</v>
      </c>
      <c r="C46" s="1"/>
      <c r="D46" s="1"/>
      <c r="E46" s="12"/>
    </row>
    <row r="47" spans="1:5">
      <c r="A47" s="75" t="s">
        <v>21</v>
      </c>
      <c r="B47" s="13">
        <v>13463.27</v>
      </c>
    </row>
    <row r="48" spans="1:5">
      <c r="A48" s="75" t="s">
        <v>22</v>
      </c>
      <c r="B48" s="68">
        <f>SUM(B46:B47)</f>
        <v>55266.83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workbookViewId="0">
      <selection activeCell="B1" sqref="B1"/>
    </sheetView>
  </sheetViews>
  <sheetFormatPr baseColWidth="10" defaultRowHeight="15"/>
  <cols>
    <col min="1" max="1" width="15.140625" customWidth="1"/>
    <col min="3" max="3" width="15" customWidth="1"/>
    <col min="4" max="4" width="12.140625" customWidth="1"/>
    <col min="6" max="6" width="15.140625" customWidth="1"/>
    <col min="9" max="9" width="15.5703125" customWidth="1"/>
    <col min="11" max="11" width="14.7109375" customWidth="1"/>
    <col min="12" max="12" width="13.140625" customWidth="1"/>
    <col min="13" max="13" width="14.140625" bestFit="1" customWidth="1"/>
    <col min="19" max="19" width="14.7109375" customWidth="1"/>
  </cols>
  <sheetData>
    <row r="1" spans="1:21" ht="18">
      <c r="A1" s="25" t="s">
        <v>121</v>
      </c>
      <c r="D1" s="23"/>
      <c r="E1" s="23"/>
      <c r="F1" s="23"/>
      <c r="G1" s="23"/>
    </row>
    <row r="3" spans="1:21">
      <c r="A3" s="28"/>
      <c r="B3" s="96" t="s">
        <v>133</v>
      </c>
      <c r="C3" s="96"/>
      <c r="D3" s="96"/>
      <c r="E3" s="96"/>
      <c r="F3" s="96"/>
      <c r="G3" s="96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>
      <c r="A5" s="28" t="s">
        <v>86</v>
      </c>
      <c r="B5" s="92" t="s">
        <v>0</v>
      </c>
      <c r="C5" s="92"/>
      <c r="D5" s="92"/>
      <c r="E5" s="92"/>
      <c r="F5" s="92"/>
      <c r="G5" s="29">
        <v>8913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>
      <c r="A6" s="28"/>
      <c r="B6" s="30"/>
      <c r="C6" s="28"/>
      <c r="D6" s="28"/>
      <c r="E6" s="28"/>
      <c r="F6" s="28"/>
      <c r="G6" s="31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>
      <c r="A7" s="28"/>
      <c r="B7" s="91" t="s">
        <v>87</v>
      </c>
      <c r="C7" s="9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21">
      <c r="A9" s="28"/>
      <c r="B9" s="92" t="s">
        <v>88</v>
      </c>
      <c r="C9" s="92"/>
      <c r="D9" s="92"/>
      <c r="E9" s="92"/>
      <c r="F9" s="29">
        <v>2905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>
      <c r="A10" s="28"/>
      <c r="B10" s="92" t="s">
        <v>89</v>
      </c>
      <c r="C10" s="92"/>
      <c r="D10" s="92"/>
      <c r="E10" s="92"/>
      <c r="F10" s="29">
        <v>2007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>
      <c r="A11" s="28"/>
      <c r="B11" s="92" t="s">
        <v>90</v>
      </c>
      <c r="C11" s="92"/>
      <c r="D11" s="92"/>
      <c r="E11" s="92"/>
      <c r="F11" s="29">
        <v>3127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>
      <c r="A12" s="28"/>
      <c r="B12" s="92" t="s">
        <v>91</v>
      </c>
      <c r="C12" s="92"/>
      <c r="D12" s="92"/>
      <c r="E12" s="92"/>
      <c r="F12" s="29">
        <v>874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>
      <c r="A13" s="28"/>
      <c r="B13" s="32"/>
      <c r="C13" s="33"/>
      <c r="D13" s="33"/>
      <c r="E13" s="33"/>
      <c r="F13" s="3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spans="1:21">
      <c r="A14" s="28"/>
      <c r="B14" s="34"/>
      <c r="C14" s="33"/>
      <c r="D14" s="33"/>
      <c r="E14" s="33"/>
      <c r="F14" s="31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spans="1:2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1:21">
      <c r="A16" s="28" t="s">
        <v>92</v>
      </c>
      <c r="B16" s="92" t="s">
        <v>93</v>
      </c>
      <c r="C16" s="92"/>
      <c r="D16" s="92"/>
      <c r="E16" s="92"/>
      <c r="F16" s="29">
        <v>16256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>
      <c r="A17" s="28"/>
      <c r="B17" s="30"/>
      <c r="C17" s="28"/>
      <c r="D17" s="28"/>
      <c r="E17" s="28"/>
      <c r="F17" s="31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</row>
    <row r="18" spans="1:21">
      <c r="A18" s="28"/>
      <c r="B18" s="91" t="s">
        <v>87</v>
      </c>
      <c r="C18" s="9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</row>
    <row r="19" spans="1:2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1">
      <c r="A20" s="28"/>
      <c r="B20" s="92" t="s">
        <v>88</v>
      </c>
      <c r="C20" s="92"/>
      <c r="D20" s="92"/>
      <c r="E20" s="92"/>
      <c r="F20" s="29">
        <v>7244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</row>
    <row r="21" spans="1:21">
      <c r="A21" s="28"/>
      <c r="B21" s="92" t="s">
        <v>89</v>
      </c>
      <c r="C21" s="92"/>
      <c r="D21" s="92"/>
      <c r="E21" s="92"/>
      <c r="F21" s="29">
        <v>8582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>
      <c r="A22" s="28"/>
      <c r="B22" s="92" t="s">
        <v>90</v>
      </c>
      <c r="C22" s="92"/>
      <c r="D22" s="92"/>
      <c r="E22" s="92"/>
      <c r="F22" s="29"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>
      <c r="A23" s="28"/>
      <c r="B23" s="92" t="s">
        <v>91</v>
      </c>
      <c r="C23" s="92"/>
      <c r="D23" s="92"/>
      <c r="E23" s="92"/>
      <c r="F23" s="29">
        <v>430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</row>
    <row r="24" spans="1:21">
      <c r="A24" s="28"/>
      <c r="B24" s="32"/>
      <c r="C24" s="33"/>
      <c r="D24" s="33"/>
      <c r="E24" s="33"/>
      <c r="F24" s="31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</row>
    <row r="25" spans="1:21">
      <c r="A25" s="28"/>
      <c r="B25" s="34"/>
      <c r="C25" s="33"/>
      <c r="D25" s="33"/>
      <c r="E25" s="33"/>
      <c r="F25" s="31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>
      <c r="A26" s="28"/>
      <c r="B26" s="32"/>
      <c r="C26" s="33"/>
      <c r="D26" s="33"/>
      <c r="E26" s="33"/>
      <c r="F26" s="31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</row>
    <row r="27" spans="1:21">
      <c r="A27" s="28" t="s">
        <v>94</v>
      </c>
      <c r="B27" s="92" t="s">
        <v>95</v>
      </c>
      <c r="C27" s="92"/>
      <c r="D27" s="92"/>
      <c r="E27" s="92"/>
      <c r="F27" s="92"/>
      <c r="G27" s="92"/>
      <c r="H27" s="92"/>
      <c r="I27" s="92"/>
      <c r="J27" s="92"/>
      <c r="K27" s="35">
        <v>5810723.9500000002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</row>
    <row r="28" spans="1:2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</row>
    <row r="29" spans="1:21">
      <c r="A29" s="28"/>
      <c r="B29" s="91" t="s">
        <v>87</v>
      </c>
      <c r="C29" s="9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</row>
    <row r="30" spans="1:2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</row>
    <row r="31" spans="1:21">
      <c r="A31" s="28"/>
      <c r="B31" s="92" t="s">
        <v>88</v>
      </c>
      <c r="C31" s="92"/>
      <c r="D31" s="92"/>
      <c r="E31" s="92"/>
      <c r="F31" s="29">
        <v>2384100.81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>
      <c r="A32" s="28"/>
      <c r="B32" s="92" t="s">
        <v>89</v>
      </c>
      <c r="C32" s="92"/>
      <c r="D32" s="92"/>
      <c r="E32" s="92"/>
      <c r="F32" s="29">
        <v>2535830.0099999998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</row>
    <row r="33" spans="1:21">
      <c r="A33" s="28"/>
      <c r="B33" s="92" t="s">
        <v>90</v>
      </c>
      <c r="C33" s="92"/>
      <c r="D33" s="92"/>
      <c r="E33" s="92"/>
      <c r="F33" s="29">
        <v>662464.68999999994</v>
      </c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</row>
    <row r="34" spans="1:21">
      <c r="A34" s="28"/>
      <c r="B34" s="92" t="s">
        <v>91</v>
      </c>
      <c r="C34" s="92"/>
      <c r="D34" s="92"/>
      <c r="E34" s="92"/>
      <c r="F34" s="29">
        <v>228328.44</v>
      </c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6" spans="1:21">
      <c r="A36" s="28"/>
      <c r="B36" s="34"/>
      <c r="C36" s="33"/>
      <c r="D36" s="33"/>
      <c r="E36" s="33"/>
      <c r="F36" s="3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</row>
    <row r="37" spans="1:2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</row>
    <row r="38" spans="1:21">
      <c r="A38" s="28" t="s">
        <v>96</v>
      </c>
      <c r="B38" s="92" t="s">
        <v>97</v>
      </c>
      <c r="C38" s="92"/>
      <c r="D38" s="92"/>
      <c r="E38" s="92"/>
      <c r="F38" s="92"/>
      <c r="G38" s="92"/>
      <c r="H38" s="92"/>
      <c r="I38" s="37">
        <v>2482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</row>
    <row r="39" spans="1:2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1:21">
      <c r="A40" s="28"/>
      <c r="B40" s="91" t="s">
        <v>87</v>
      </c>
      <c r="C40" s="91"/>
      <c r="D40" s="38"/>
      <c r="E40" s="38"/>
      <c r="F40" s="3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>
      <c r="A41" s="28"/>
      <c r="B41" s="38"/>
      <c r="C41" s="38"/>
      <c r="D41" s="38"/>
      <c r="E41" s="38"/>
      <c r="F41" s="3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1:21">
      <c r="A42" s="28"/>
      <c r="B42" s="92" t="s">
        <v>88</v>
      </c>
      <c r="C42" s="92"/>
      <c r="D42" s="92"/>
      <c r="E42" s="92"/>
      <c r="F42" s="29">
        <v>1479</v>
      </c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</row>
    <row r="43" spans="1:21">
      <c r="A43" s="28"/>
      <c r="B43" s="92" t="s">
        <v>89</v>
      </c>
      <c r="C43" s="92"/>
      <c r="D43" s="92"/>
      <c r="E43" s="92"/>
      <c r="F43" s="29">
        <v>811</v>
      </c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</row>
    <row r="44" spans="1:21">
      <c r="A44" s="28"/>
      <c r="B44" s="92" t="s">
        <v>90</v>
      </c>
      <c r="C44" s="92"/>
      <c r="D44" s="92"/>
      <c r="E44" s="92"/>
      <c r="F44" s="29">
        <v>109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</row>
    <row r="45" spans="1:21">
      <c r="A45" s="28"/>
      <c r="B45" s="92" t="s">
        <v>91</v>
      </c>
      <c r="C45" s="92"/>
      <c r="D45" s="92"/>
      <c r="E45" s="92"/>
      <c r="F45" s="29">
        <v>83</v>
      </c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7" spans="1:21">
      <c r="A47" s="28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28"/>
      <c r="S47" s="28"/>
      <c r="T47" s="28"/>
      <c r="U47" s="28"/>
    </row>
    <row r="48" spans="1:2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1:21">
      <c r="A49" s="28" t="s">
        <v>98</v>
      </c>
      <c r="B49" s="92" t="s">
        <v>99</v>
      </c>
      <c r="C49" s="92"/>
      <c r="D49" s="92"/>
      <c r="E49" s="92"/>
      <c r="F49" s="92"/>
      <c r="G49" s="92"/>
      <c r="H49" s="92"/>
      <c r="I49" s="92"/>
      <c r="J49" s="92"/>
      <c r="K49" s="29">
        <v>45590</v>
      </c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:2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</row>
    <row r="51" spans="1:21">
      <c r="A51" s="28"/>
      <c r="B51" s="91" t="s">
        <v>87</v>
      </c>
      <c r="C51" s="91"/>
      <c r="D51" s="91"/>
      <c r="E51" s="91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</row>
    <row r="53" spans="1:21">
      <c r="A53" s="28"/>
      <c r="B53" s="92" t="s">
        <v>88</v>
      </c>
      <c r="C53" s="92"/>
      <c r="D53" s="92"/>
      <c r="E53" s="92"/>
      <c r="F53" s="29">
        <v>21487</v>
      </c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</row>
    <row r="54" spans="1:21">
      <c r="A54" s="28"/>
      <c r="B54" s="92" t="s">
        <v>89</v>
      </c>
      <c r="C54" s="92"/>
      <c r="D54" s="92"/>
      <c r="E54" s="92"/>
      <c r="F54" s="29">
        <v>19049</v>
      </c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</row>
    <row r="55" spans="1:21">
      <c r="A55" s="28"/>
      <c r="B55" s="92" t="s">
        <v>90</v>
      </c>
      <c r="C55" s="92"/>
      <c r="D55" s="92"/>
      <c r="E55" s="92"/>
      <c r="F55" s="29">
        <v>3740</v>
      </c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</row>
    <row r="56" spans="1:21">
      <c r="A56" s="28"/>
      <c r="B56" s="92" t="s">
        <v>91</v>
      </c>
      <c r="C56" s="92"/>
      <c r="D56" s="92"/>
      <c r="E56" s="92"/>
      <c r="F56" s="29">
        <v>1314</v>
      </c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8" spans="1:21">
      <c r="A58" s="28"/>
      <c r="B58" s="34"/>
      <c r="C58" s="33"/>
      <c r="D58" s="33"/>
      <c r="E58" s="33"/>
      <c r="F58" s="31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>
      <c r="A59" s="28"/>
      <c r="B59" s="32"/>
      <c r="C59" s="33"/>
      <c r="D59" s="33"/>
      <c r="E59" s="33"/>
      <c r="F59" s="31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>
      <c r="A60" s="28"/>
      <c r="B60" s="32" t="s">
        <v>100</v>
      </c>
      <c r="C60" s="33"/>
      <c r="D60" s="33"/>
      <c r="E60" s="33"/>
      <c r="F60" s="31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>
      <c r="A62" s="28"/>
      <c r="B62" s="97" t="s">
        <v>101</v>
      </c>
      <c r="C62" s="98"/>
      <c r="D62" s="52" t="s">
        <v>56</v>
      </c>
      <c r="E62" s="52" t="s">
        <v>53</v>
      </c>
      <c r="F62" s="52" t="s">
        <v>102</v>
      </c>
      <c r="G62" s="52" t="s">
        <v>55</v>
      </c>
      <c r="H62" s="52" t="s">
        <v>103</v>
      </c>
      <c r="I62" s="52" t="s">
        <v>11</v>
      </c>
      <c r="J62" s="51"/>
      <c r="K62" s="51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>
      <c r="A63" s="28"/>
      <c r="B63" s="92" t="s">
        <v>104</v>
      </c>
      <c r="C63" s="93"/>
      <c r="D63" s="29">
        <v>10526</v>
      </c>
      <c r="E63" s="29">
        <v>9973</v>
      </c>
      <c r="F63" s="29">
        <v>309</v>
      </c>
      <c r="G63" s="29">
        <v>670</v>
      </c>
      <c r="H63" s="29">
        <v>9</v>
      </c>
      <c r="I63" s="29">
        <f>SUM(D63:H63)</f>
        <v>21487</v>
      </c>
      <c r="J63" s="31"/>
      <c r="K63" s="31"/>
      <c r="L63" s="28"/>
      <c r="M63" s="40"/>
      <c r="N63" s="28"/>
      <c r="O63" s="28"/>
      <c r="P63" s="28"/>
      <c r="Q63" s="28"/>
      <c r="R63" s="28"/>
      <c r="S63" s="28"/>
      <c r="T63" s="28"/>
      <c r="U63" s="28"/>
    </row>
    <row r="64" spans="1:21">
      <c r="A64" s="28"/>
      <c r="B64" s="92" t="s">
        <v>105</v>
      </c>
      <c r="C64" s="93"/>
      <c r="D64" s="29">
        <v>10136</v>
      </c>
      <c r="E64" s="29">
        <v>7898</v>
      </c>
      <c r="F64" s="29">
        <v>490</v>
      </c>
      <c r="G64" s="29">
        <v>512</v>
      </c>
      <c r="H64" s="29">
        <v>13</v>
      </c>
      <c r="I64" s="29">
        <f>SUM(D64:H64)</f>
        <v>19049</v>
      </c>
      <c r="J64" s="31"/>
      <c r="K64" s="31"/>
      <c r="L64" s="28"/>
      <c r="M64" s="40"/>
      <c r="N64" s="28"/>
      <c r="O64" s="28"/>
      <c r="P64" s="28"/>
      <c r="Q64" s="28"/>
      <c r="R64" s="28"/>
      <c r="S64" s="28"/>
      <c r="T64" s="28"/>
      <c r="U64" s="28"/>
    </row>
    <row r="65" spans="1:21">
      <c r="A65" s="28"/>
      <c r="B65" s="92" t="s">
        <v>106</v>
      </c>
      <c r="C65" s="93"/>
      <c r="D65" s="29">
        <v>3127</v>
      </c>
      <c r="E65" s="29">
        <v>518</v>
      </c>
      <c r="F65" s="29">
        <v>0</v>
      </c>
      <c r="G65" s="29">
        <v>93</v>
      </c>
      <c r="H65" s="29">
        <v>2</v>
      </c>
      <c r="I65" s="29">
        <f>SUM(D65:H65)</f>
        <v>3740</v>
      </c>
      <c r="J65" s="31"/>
      <c r="K65" s="31"/>
      <c r="L65" s="28"/>
      <c r="M65" s="40"/>
      <c r="N65" s="28"/>
      <c r="O65" s="28"/>
      <c r="P65" s="28"/>
      <c r="Q65" s="28"/>
      <c r="R65" s="28"/>
      <c r="S65" s="28"/>
      <c r="T65" s="28"/>
      <c r="U65" s="28"/>
    </row>
    <row r="66" spans="1:21">
      <c r="A66" s="28"/>
      <c r="B66" s="92" t="s">
        <v>107</v>
      </c>
      <c r="C66" s="93"/>
      <c r="D66" s="29">
        <v>758</v>
      </c>
      <c r="E66" s="29">
        <v>494</v>
      </c>
      <c r="F66" s="29">
        <v>34</v>
      </c>
      <c r="G66" s="29">
        <v>28</v>
      </c>
      <c r="H66" s="29">
        <v>0</v>
      </c>
      <c r="I66" s="29">
        <f>SUM(D66:H66)</f>
        <v>1314</v>
      </c>
      <c r="J66" s="31"/>
      <c r="K66" s="31"/>
      <c r="L66" s="28"/>
      <c r="M66" s="40"/>
      <c r="N66" s="28"/>
      <c r="O66" s="28"/>
      <c r="P66" s="28"/>
      <c r="Q66" s="28"/>
      <c r="R66" s="28"/>
      <c r="S66" s="28"/>
      <c r="T66" s="28"/>
      <c r="U66" s="28"/>
    </row>
    <row r="67" spans="1:21">
      <c r="A67" s="28"/>
      <c r="B67" s="41"/>
      <c r="C67" s="33"/>
      <c r="D67" s="31"/>
      <c r="E67" s="31"/>
      <c r="F67" s="31"/>
      <c r="G67" s="31"/>
      <c r="H67" s="31"/>
      <c r="I67" s="31"/>
      <c r="J67" s="31"/>
      <c r="K67" s="31"/>
      <c r="L67" s="28"/>
      <c r="M67" s="40"/>
      <c r="N67" s="28"/>
      <c r="O67" s="28"/>
      <c r="P67" s="28"/>
      <c r="Q67" s="28"/>
      <c r="R67" s="28"/>
      <c r="S67" s="28"/>
      <c r="T67" s="28"/>
      <c r="U67" s="28"/>
    </row>
    <row r="68" spans="1:21">
      <c r="A68" s="28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28"/>
      <c r="S68" s="28"/>
      <c r="T68" s="28"/>
      <c r="U68" s="28"/>
    </row>
    <row r="69" spans="1:2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</row>
    <row r="70" spans="1:21">
      <c r="A70" s="28" t="s">
        <v>108</v>
      </c>
      <c r="B70" s="93" t="s">
        <v>109</v>
      </c>
      <c r="C70" s="95"/>
      <c r="D70" s="95"/>
      <c r="E70" s="95"/>
      <c r="F70" s="95"/>
      <c r="G70" s="95"/>
      <c r="H70" s="95"/>
      <c r="I70" s="95"/>
      <c r="J70" s="95"/>
      <c r="K70" s="95"/>
      <c r="L70" s="99"/>
      <c r="M70" s="37">
        <v>10864849.07</v>
      </c>
      <c r="N70" s="28"/>
      <c r="O70" s="28"/>
      <c r="P70" s="28"/>
      <c r="Q70" s="28"/>
      <c r="R70" s="28"/>
      <c r="S70" s="28"/>
      <c r="T70" s="28"/>
      <c r="U70" s="28"/>
    </row>
    <row r="71" spans="1:2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1:21">
      <c r="A72" s="28"/>
      <c r="B72" s="91" t="s">
        <v>87</v>
      </c>
      <c r="C72" s="9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</row>
    <row r="73" spans="1:2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</row>
    <row r="74" spans="1:21">
      <c r="A74" s="28"/>
      <c r="B74" s="92" t="s">
        <v>88</v>
      </c>
      <c r="C74" s="92"/>
      <c r="D74" s="92"/>
      <c r="E74" s="93"/>
      <c r="F74" s="29">
        <v>5144578.1900000004</v>
      </c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</row>
    <row r="75" spans="1:21">
      <c r="A75" s="28"/>
      <c r="B75" s="92" t="s">
        <v>89</v>
      </c>
      <c r="C75" s="92"/>
      <c r="D75" s="92"/>
      <c r="E75" s="93"/>
      <c r="F75" s="29">
        <v>4453583.3600000003</v>
      </c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</row>
    <row r="76" spans="1:21">
      <c r="A76" s="28"/>
      <c r="B76" s="92" t="s">
        <v>90</v>
      </c>
      <c r="C76" s="92"/>
      <c r="D76" s="92"/>
      <c r="E76" s="93"/>
      <c r="F76" s="29">
        <v>846892.48</v>
      </c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1:21">
      <c r="A77" s="28"/>
      <c r="B77" s="92" t="s">
        <v>91</v>
      </c>
      <c r="C77" s="92"/>
      <c r="D77" s="92"/>
      <c r="E77" s="93"/>
      <c r="F77" s="29">
        <v>419795.04</v>
      </c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1:21">
      <c r="A78" s="28"/>
      <c r="B78" s="32"/>
      <c r="C78" s="33"/>
      <c r="D78" s="33"/>
      <c r="E78" s="33"/>
      <c r="F78" s="36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1:21">
      <c r="A79" s="28"/>
      <c r="B79" s="34"/>
      <c r="C79" s="33"/>
      <c r="D79" s="33"/>
      <c r="E79" s="33"/>
      <c r="F79" s="36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</row>
    <row r="80" spans="1:2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</row>
    <row r="81" spans="1:21">
      <c r="A81" s="28" t="s">
        <v>110</v>
      </c>
      <c r="B81" s="92" t="s">
        <v>97</v>
      </c>
      <c r="C81" s="92"/>
      <c r="D81" s="92"/>
      <c r="E81" s="92"/>
      <c r="F81" s="92"/>
      <c r="G81" s="92"/>
      <c r="H81" s="92"/>
      <c r="I81" s="29">
        <v>2684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1:2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</row>
    <row r="83" spans="1:21">
      <c r="A83" s="28"/>
      <c r="B83" s="91" t="s">
        <v>87</v>
      </c>
      <c r="C83" s="91"/>
      <c r="D83" s="38"/>
      <c r="E83" s="38"/>
      <c r="F83" s="3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</row>
    <row r="84" spans="1:21">
      <c r="A84" s="28"/>
      <c r="B84" s="38"/>
      <c r="C84" s="38"/>
      <c r="D84" s="38"/>
      <c r="E84" s="38"/>
      <c r="F84" s="3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1:21">
      <c r="A85" s="28"/>
      <c r="B85" s="92" t="s">
        <v>88</v>
      </c>
      <c r="C85" s="92"/>
      <c r="D85" s="92"/>
      <c r="E85" s="93"/>
      <c r="F85" s="29">
        <v>1541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</row>
    <row r="86" spans="1:21">
      <c r="A86" s="28"/>
      <c r="B86" s="92" t="s">
        <v>89</v>
      </c>
      <c r="C86" s="92"/>
      <c r="D86" s="92"/>
      <c r="E86" s="93"/>
      <c r="F86" s="29">
        <v>939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</row>
    <row r="87" spans="1:21">
      <c r="A87" s="28"/>
      <c r="B87" s="92" t="s">
        <v>90</v>
      </c>
      <c r="C87" s="92"/>
      <c r="D87" s="92"/>
      <c r="E87" s="93"/>
      <c r="F87" s="29">
        <v>109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1:21">
      <c r="A88" s="28"/>
      <c r="B88" s="92" t="s">
        <v>91</v>
      </c>
      <c r="C88" s="92"/>
      <c r="D88" s="92"/>
      <c r="E88" s="93"/>
      <c r="F88" s="29">
        <v>95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1:21">
      <c r="A89" s="28"/>
      <c r="B89" s="42"/>
      <c r="C89" s="43"/>
      <c r="D89" s="43"/>
      <c r="E89" s="43"/>
      <c r="F89" s="44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1:21">
      <c r="A90" s="28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28"/>
      <c r="S90" s="28"/>
      <c r="T90" s="28"/>
      <c r="U90" s="28"/>
    </row>
    <row r="91" spans="1:2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1:21">
      <c r="A92" s="28" t="s">
        <v>111</v>
      </c>
      <c r="B92" s="93" t="s">
        <v>1</v>
      </c>
      <c r="C92" s="95"/>
      <c r="D92" s="95"/>
      <c r="E92" s="95"/>
      <c r="F92" s="95"/>
      <c r="G92" s="95"/>
      <c r="H92" s="95"/>
      <c r="I92" s="95"/>
      <c r="J92" s="95"/>
      <c r="K92" s="95"/>
      <c r="L92" s="89">
        <v>1286751.6400000001</v>
      </c>
      <c r="M92" s="53"/>
      <c r="N92" s="53"/>
      <c r="O92" s="53"/>
      <c r="P92" s="53"/>
      <c r="Q92" s="53"/>
      <c r="R92" s="53"/>
      <c r="S92" s="53"/>
      <c r="T92" s="28"/>
      <c r="U92" s="28"/>
    </row>
    <row r="93" spans="1:2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1:21">
      <c r="A94" s="28"/>
      <c r="B94" s="91" t="s">
        <v>87</v>
      </c>
      <c r="C94" s="91"/>
      <c r="D94" s="38"/>
      <c r="E94" s="38"/>
      <c r="F94" s="3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1:21">
      <c r="A95" s="28"/>
      <c r="B95" s="38"/>
      <c r="C95" s="38"/>
      <c r="D95" s="38"/>
      <c r="E95" s="38"/>
      <c r="F95" s="38"/>
      <c r="G95" s="28"/>
      <c r="H95" s="28"/>
      <c r="I95" s="28"/>
      <c r="J95" s="28"/>
      <c r="K95" s="28"/>
      <c r="L95" s="45"/>
      <c r="M95" s="28"/>
      <c r="N95" s="28"/>
      <c r="O95" s="28"/>
      <c r="P95" s="28"/>
      <c r="Q95" s="28"/>
      <c r="R95" s="28"/>
      <c r="S95" s="28"/>
      <c r="T95" s="28"/>
      <c r="U95" s="28"/>
    </row>
    <row r="96" spans="1:21">
      <c r="A96" s="28"/>
      <c r="B96" s="92" t="s">
        <v>88</v>
      </c>
      <c r="C96" s="92"/>
      <c r="D96" s="92"/>
      <c r="E96" s="93"/>
      <c r="F96" s="29">
        <v>628347.52</v>
      </c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1:21">
      <c r="A97" s="28"/>
      <c r="B97" s="92" t="s">
        <v>89</v>
      </c>
      <c r="C97" s="92"/>
      <c r="D97" s="92"/>
      <c r="E97" s="93"/>
      <c r="F97" s="29">
        <v>526413.29</v>
      </c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1:21">
      <c r="A98" s="28"/>
      <c r="B98" s="92" t="s">
        <v>90</v>
      </c>
      <c r="C98" s="92"/>
      <c r="D98" s="92"/>
      <c r="E98" s="93"/>
      <c r="F98" s="29">
        <v>86980.84</v>
      </c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1:21">
      <c r="A99" s="28"/>
      <c r="B99" s="92" t="s">
        <v>91</v>
      </c>
      <c r="C99" s="92"/>
      <c r="D99" s="92"/>
      <c r="E99" s="93"/>
      <c r="F99" s="29">
        <v>45009.99</v>
      </c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1:2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1:2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1:2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1:21">
      <c r="A103" s="28"/>
      <c r="B103" s="96" t="s">
        <v>112</v>
      </c>
      <c r="C103" s="96"/>
      <c r="D103" s="96"/>
      <c r="E103" s="96"/>
      <c r="F103" s="96"/>
      <c r="G103" s="96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1:2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1:21">
      <c r="A105" s="28" t="s">
        <v>113</v>
      </c>
      <c r="B105" s="92" t="s">
        <v>114</v>
      </c>
      <c r="C105" s="92"/>
      <c r="D105" s="92"/>
      <c r="E105" s="92"/>
      <c r="F105" s="92"/>
      <c r="G105" s="92"/>
      <c r="H105" s="92"/>
      <c r="I105" s="92"/>
      <c r="J105" s="92"/>
      <c r="K105" s="29">
        <v>45402</v>
      </c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1:21">
      <c r="A106" s="28"/>
      <c r="B106" s="30"/>
      <c r="C106" s="28"/>
      <c r="D106" s="28"/>
      <c r="E106" s="28"/>
      <c r="F106" s="28"/>
      <c r="G106" s="28"/>
      <c r="H106" s="28"/>
      <c r="I106" s="28"/>
      <c r="J106" s="28"/>
      <c r="K106" s="31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1:21">
      <c r="A107" s="28"/>
      <c r="B107" s="91" t="s">
        <v>87</v>
      </c>
      <c r="C107" s="91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1:2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1:21">
      <c r="A109" s="28"/>
      <c r="B109" s="92" t="s">
        <v>115</v>
      </c>
      <c r="C109" s="92"/>
      <c r="D109" s="92"/>
      <c r="E109" s="92"/>
      <c r="F109" s="29">
        <v>20615</v>
      </c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1:21">
      <c r="A110" s="28"/>
      <c r="B110" s="92" t="s">
        <v>116</v>
      </c>
      <c r="C110" s="92"/>
      <c r="D110" s="92"/>
      <c r="E110" s="92"/>
      <c r="F110" s="29">
        <v>24787</v>
      </c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1:21">
      <c r="A111" s="28"/>
      <c r="B111" s="32"/>
      <c r="C111" s="46"/>
      <c r="D111" s="46"/>
      <c r="E111" s="46"/>
      <c r="F111" s="31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1:21">
      <c r="A112" s="28"/>
      <c r="B112" s="34"/>
      <c r="C112" s="46"/>
      <c r="D112" s="46"/>
      <c r="E112" s="46"/>
      <c r="F112" s="31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1:2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1:21">
      <c r="A114" s="28" t="s">
        <v>117</v>
      </c>
      <c r="B114" s="92" t="s">
        <v>118</v>
      </c>
      <c r="C114" s="92"/>
      <c r="D114" s="92"/>
      <c r="E114" s="92"/>
      <c r="F114" s="92"/>
      <c r="G114" s="92"/>
      <c r="H114" s="92"/>
      <c r="I114" s="92"/>
      <c r="J114" s="92"/>
      <c r="K114" s="92"/>
      <c r="L114" s="29">
        <v>2121340.92</v>
      </c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1:2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>
      <c r="A116" s="28"/>
      <c r="B116" s="91" t="s">
        <v>87</v>
      </c>
      <c r="C116" s="91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1:21">
      <c r="A118" s="28"/>
      <c r="B118" s="92" t="s">
        <v>115</v>
      </c>
      <c r="C118" s="92"/>
      <c r="D118" s="92"/>
      <c r="E118" s="92"/>
      <c r="F118" s="29">
        <v>919280</v>
      </c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1:21">
      <c r="A119" s="28"/>
      <c r="B119" s="92" t="s">
        <v>116</v>
      </c>
      <c r="C119" s="92"/>
      <c r="D119" s="92"/>
      <c r="E119" s="92"/>
      <c r="F119" s="29">
        <v>1202060.92</v>
      </c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1:21">
      <c r="A120" s="28"/>
      <c r="B120" s="32"/>
      <c r="C120" s="46"/>
      <c r="D120" s="46"/>
      <c r="E120" s="46"/>
      <c r="F120" s="31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1:21">
      <c r="A121" s="28"/>
      <c r="B121" s="34"/>
      <c r="C121" s="46"/>
      <c r="D121" s="46"/>
      <c r="E121" s="46"/>
      <c r="F121" s="31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1:2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1:21">
      <c r="A123" s="28" t="s">
        <v>119</v>
      </c>
      <c r="B123" s="92" t="s">
        <v>97</v>
      </c>
      <c r="C123" s="92"/>
      <c r="D123" s="92"/>
      <c r="E123" s="92"/>
      <c r="F123" s="92"/>
      <c r="G123" s="92"/>
      <c r="H123" s="39">
        <v>414</v>
      </c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>
      <c r="A125" s="28"/>
      <c r="B125" s="91" t="s">
        <v>87</v>
      </c>
      <c r="C125" s="91"/>
      <c r="D125" s="38"/>
      <c r="E125" s="38"/>
      <c r="F125" s="3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1:21">
      <c r="A126" s="28"/>
      <c r="B126" s="38"/>
      <c r="C126" s="38"/>
      <c r="D126" s="38"/>
      <c r="E126" s="38"/>
      <c r="F126" s="3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1:21">
      <c r="A127" s="28"/>
      <c r="B127" s="92" t="s">
        <v>115</v>
      </c>
      <c r="C127" s="92"/>
      <c r="D127" s="92"/>
      <c r="E127" s="93"/>
      <c r="F127" s="29">
        <v>224</v>
      </c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1:21">
      <c r="A128" s="28"/>
      <c r="B128" s="92" t="s">
        <v>116</v>
      </c>
      <c r="C128" s="92"/>
      <c r="D128" s="92"/>
      <c r="E128" s="93"/>
      <c r="F128" s="29">
        <v>190</v>
      </c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1:21">
      <c r="A129" s="28"/>
      <c r="B129" s="47"/>
      <c r="C129" s="48"/>
      <c r="D129" s="48"/>
      <c r="E129" s="48"/>
      <c r="F129" s="49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1:21">
      <c r="A130" s="28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28"/>
      <c r="S130" s="28"/>
      <c r="T130" s="28"/>
      <c r="U130" s="28"/>
    </row>
    <row r="131" spans="1:2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1:21">
      <c r="A132" s="28" t="s">
        <v>120</v>
      </c>
      <c r="B132" s="93" t="s">
        <v>1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89">
        <v>180030.5</v>
      </c>
      <c r="M132" s="54"/>
      <c r="N132" s="55"/>
      <c r="O132" s="55"/>
      <c r="P132" s="55"/>
      <c r="Q132" s="55"/>
      <c r="R132" s="55"/>
      <c r="S132" s="28"/>
      <c r="T132" s="28"/>
      <c r="U132" s="28"/>
    </row>
    <row r="133" spans="1:2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1:21">
      <c r="A134" s="28"/>
      <c r="B134" s="91" t="s">
        <v>87</v>
      </c>
      <c r="C134" s="91"/>
      <c r="D134" s="38"/>
      <c r="E134" s="38"/>
      <c r="F134" s="3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</row>
    <row r="135" spans="1:21">
      <c r="A135" s="28"/>
      <c r="B135" s="38"/>
      <c r="C135" s="38"/>
      <c r="D135" s="38"/>
      <c r="E135" s="38"/>
      <c r="F135" s="3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</row>
    <row r="136" spans="1:21">
      <c r="A136" s="28"/>
      <c r="B136" s="92" t="s">
        <v>115</v>
      </c>
      <c r="C136" s="92"/>
      <c r="D136" s="92"/>
      <c r="E136" s="92"/>
      <c r="F136" s="29">
        <v>91928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</row>
    <row r="137" spans="1:21">
      <c r="A137" s="28"/>
      <c r="B137" s="92" t="s">
        <v>116</v>
      </c>
      <c r="C137" s="92"/>
      <c r="D137" s="92"/>
      <c r="E137" s="92"/>
      <c r="F137" s="29">
        <v>88102.5</v>
      </c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</row>
    <row r="138" spans="1:21">
      <c r="A138" s="28"/>
      <c r="B138" s="38"/>
      <c r="C138" s="38"/>
      <c r="D138" s="38"/>
      <c r="E138" s="38"/>
      <c r="F138" s="3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</row>
    <row r="139" spans="1:2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</row>
    <row r="140" spans="1:2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</row>
    <row r="141" spans="1:2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</row>
    <row r="142" spans="1:2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</row>
    <row r="143" spans="1:2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</row>
    <row r="144" spans="1:2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</row>
    <row r="145" spans="1:2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</row>
    <row r="146" spans="1:2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</row>
    <row r="147" spans="1:2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</row>
    <row r="148" spans="1:2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</row>
    <row r="149" spans="1:2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</row>
    <row r="150" spans="1:2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1:2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</row>
    <row r="152" spans="1:2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</row>
    <row r="153" spans="1:2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</row>
    <row r="154" spans="1:2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</row>
    <row r="155" spans="1:2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</row>
  </sheetData>
  <mergeCells count="75">
    <mergeCell ref="B11:E11"/>
    <mergeCell ref="B3:G3"/>
    <mergeCell ref="B5:F5"/>
    <mergeCell ref="B7:C7"/>
    <mergeCell ref="B9:E9"/>
    <mergeCell ref="B10:E10"/>
    <mergeCell ref="B33:E33"/>
    <mergeCell ref="B12:E12"/>
    <mergeCell ref="B16:E16"/>
    <mergeCell ref="B18:C18"/>
    <mergeCell ref="B20:E20"/>
    <mergeCell ref="B21:E21"/>
    <mergeCell ref="B22:E22"/>
    <mergeCell ref="B23:E23"/>
    <mergeCell ref="B27:J27"/>
    <mergeCell ref="B29:C29"/>
    <mergeCell ref="B31:E31"/>
    <mergeCell ref="B32:E32"/>
    <mergeCell ref="B54:E54"/>
    <mergeCell ref="B34:E34"/>
    <mergeCell ref="B38:H38"/>
    <mergeCell ref="B40:C40"/>
    <mergeCell ref="B42:E42"/>
    <mergeCell ref="B43:E43"/>
    <mergeCell ref="B44:E44"/>
    <mergeCell ref="B45:E45"/>
    <mergeCell ref="B47:Q47"/>
    <mergeCell ref="B49:J49"/>
    <mergeCell ref="B51:E51"/>
    <mergeCell ref="B53:E53"/>
    <mergeCell ref="B74:E74"/>
    <mergeCell ref="B55:E55"/>
    <mergeCell ref="B56:E56"/>
    <mergeCell ref="B62:C62"/>
    <mergeCell ref="B63:C63"/>
    <mergeCell ref="B64:C64"/>
    <mergeCell ref="B65:C65"/>
    <mergeCell ref="B66:C66"/>
    <mergeCell ref="B68:Q68"/>
    <mergeCell ref="B70:L70"/>
    <mergeCell ref="B72:C72"/>
    <mergeCell ref="B94:C94"/>
    <mergeCell ref="B75:E75"/>
    <mergeCell ref="B76:E76"/>
    <mergeCell ref="B77:E77"/>
    <mergeCell ref="B81:H81"/>
    <mergeCell ref="B83:C83"/>
    <mergeCell ref="B85:E85"/>
    <mergeCell ref="B86:E86"/>
    <mergeCell ref="B87:E87"/>
    <mergeCell ref="B88:E88"/>
    <mergeCell ref="B90:Q90"/>
    <mergeCell ref="B92:K92"/>
    <mergeCell ref="B118:E118"/>
    <mergeCell ref="B96:E96"/>
    <mergeCell ref="B97:E97"/>
    <mergeCell ref="B98:E98"/>
    <mergeCell ref="B99:E99"/>
    <mergeCell ref="B103:G103"/>
    <mergeCell ref="B105:J105"/>
    <mergeCell ref="B107:C107"/>
    <mergeCell ref="B109:E109"/>
    <mergeCell ref="B110:E110"/>
    <mergeCell ref="B114:K114"/>
    <mergeCell ref="B116:C116"/>
    <mergeCell ref="B134:C134"/>
    <mergeCell ref="B136:E136"/>
    <mergeCell ref="B137:E137"/>
    <mergeCell ref="B119:E119"/>
    <mergeCell ref="B123:G123"/>
    <mergeCell ref="B125:C125"/>
    <mergeCell ref="B127:E127"/>
    <mergeCell ref="B128:E128"/>
    <mergeCell ref="B130:Q130"/>
    <mergeCell ref="B132:K13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workbookViewId="0">
      <selection activeCell="C1" sqref="C1"/>
    </sheetView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9" max="9" width="15.5703125" customWidth="1"/>
  </cols>
  <sheetData>
    <row r="1" spans="1:7" ht="18">
      <c r="A1" s="25" t="s">
        <v>76</v>
      </c>
      <c r="D1" s="23"/>
      <c r="E1" s="23"/>
      <c r="F1" s="23"/>
      <c r="G1" s="23"/>
    </row>
    <row r="3" spans="1:7" ht="18">
      <c r="A3" s="25" t="s">
        <v>17</v>
      </c>
    </row>
    <row r="5" spans="1:7" ht="85.5">
      <c r="B5" s="5" t="s">
        <v>0</v>
      </c>
    </row>
    <row r="6" spans="1:7">
      <c r="A6" s="2" t="s">
        <v>23</v>
      </c>
      <c r="B6" s="13">
        <v>13471</v>
      </c>
    </row>
    <row r="10" spans="1:7" ht="71.25">
      <c r="B10" s="5" t="s">
        <v>16</v>
      </c>
      <c r="C10" s="5" t="s">
        <v>46</v>
      </c>
      <c r="D10" s="5" t="s">
        <v>130</v>
      </c>
      <c r="E10" s="5" t="s">
        <v>15</v>
      </c>
    </row>
    <row r="11" spans="1:7">
      <c r="A11" s="2" t="s">
        <v>23</v>
      </c>
      <c r="B11" s="13">
        <v>3376</v>
      </c>
      <c r="C11" s="57">
        <v>357518.73</v>
      </c>
      <c r="D11" s="60">
        <f>C11/B11</f>
        <v>105.90009774881516</v>
      </c>
      <c r="E11" s="58">
        <v>391</v>
      </c>
    </row>
    <row r="15" spans="1:7">
      <c r="A15" s="4" t="s">
        <v>14</v>
      </c>
      <c r="B15" s="10"/>
      <c r="C15" s="4"/>
      <c r="D15" s="4"/>
      <c r="E15" s="4"/>
    </row>
    <row r="16" spans="1:7" ht="71.25">
      <c r="A16" s="4"/>
      <c r="B16" s="5" t="s">
        <v>12</v>
      </c>
      <c r="C16" s="5" t="s">
        <v>47</v>
      </c>
      <c r="D16" s="5" t="s">
        <v>131</v>
      </c>
      <c r="E16" s="5" t="s">
        <v>15</v>
      </c>
    </row>
    <row r="17" spans="1:5">
      <c r="A17" s="2" t="s">
        <v>23</v>
      </c>
      <c r="B17" s="13">
        <v>10095</v>
      </c>
      <c r="C17" s="60">
        <v>1329012.49</v>
      </c>
      <c r="D17" s="60">
        <f>C17/B17</f>
        <v>131.650568598316</v>
      </c>
      <c r="E17" s="58">
        <v>579</v>
      </c>
    </row>
    <row r="20" spans="1:5">
      <c r="A20" t="s">
        <v>132</v>
      </c>
    </row>
    <row r="21" spans="1:5">
      <c r="A21" s="15">
        <v>210052.79</v>
      </c>
    </row>
    <row r="25" spans="1:5" ht="18">
      <c r="A25" s="25" t="s">
        <v>18</v>
      </c>
    </row>
    <row r="27" spans="1:5" ht="57">
      <c r="B27" s="5" t="s">
        <v>12</v>
      </c>
      <c r="C27" s="5" t="s">
        <v>72</v>
      </c>
      <c r="D27" s="5" t="s">
        <v>134</v>
      </c>
      <c r="E27" s="5" t="s">
        <v>19</v>
      </c>
    </row>
    <row r="28" spans="1:5">
      <c r="A28" s="2" t="s">
        <v>23</v>
      </c>
      <c r="B28" s="13">
        <v>6293</v>
      </c>
      <c r="C28" s="60">
        <v>151356.26</v>
      </c>
      <c r="D28" s="60">
        <f>C28/B28</f>
        <v>24.051527093596061</v>
      </c>
      <c r="E28" s="58">
        <v>170</v>
      </c>
    </row>
    <row r="31" spans="1:5">
      <c r="A31" t="s">
        <v>132</v>
      </c>
    </row>
    <row r="32" spans="1:5">
      <c r="A32" s="15">
        <v>13574.9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zoomScaleNormal="100" workbookViewId="0">
      <selection activeCell="B1" sqref="B1"/>
    </sheetView>
  </sheetViews>
  <sheetFormatPr baseColWidth="10" defaultRowHeight="14.25"/>
  <cols>
    <col min="1" max="1" width="17.7109375" style="4" bestFit="1" customWidth="1"/>
    <col min="2" max="2" width="15.5703125" style="4" bestFit="1" customWidth="1"/>
    <col min="3" max="3" width="16.85546875" style="4" customWidth="1"/>
    <col min="4" max="4" width="12.7109375" style="4" customWidth="1"/>
    <col min="5" max="5" width="17" style="4" bestFit="1" customWidth="1"/>
    <col min="6" max="6" width="16.5703125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8" ht="18">
      <c r="A1" s="25" t="s">
        <v>77</v>
      </c>
      <c r="D1" s="23"/>
      <c r="E1" s="23"/>
      <c r="F1" s="23"/>
      <c r="G1" s="23"/>
    </row>
    <row r="4" spans="1:8" ht="18">
      <c r="A4" s="25" t="s">
        <v>17</v>
      </c>
    </row>
    <row r="6" spans="1:8" ht="57.75" customHeight="1">
      <c r="B6" s="5" t="s">
        <v>137</v>
      </c>
      <c r="C6" s="5" t="s">
        <v>46</v>
      </c>
      <c r="D6" s="5" t="s">
        <v>135</v>
      </c>
      <c r="E6" s="5" t="s">
        <v>48</v>
      </c>
      <c r="F6" s="5" t="s">
        <v>47</v>
      </c>
      <c r="G6" s="5" t="s">
        <v>136</v>
      </c>
      <c r="H6" s="5" t="s">
        <v>15</v>
      </c>
    </row>
    <row r="7" spans="1:8">
      <c r="A7" s="2" t="s">
        <v>26</v>
      </c>
      <c r="B7" s="60">
        <v>18891</v>
      </c>
      <c r="C7" s="60">
        <v>3697776.2300000004</v>
      </c>
      <c r="D7" s="60">
        <f>C7/B7</f>
        <v>195.7427468106506</v>
      </c>
      <c r="E7" s="60">
        <v>34130</v>
      </c>
      <c r="F7" s="60">
        <v>2404633</v>
      </c>
      <c r="G7" s="60">
        <f>F7/E7</f>
        <v>70.455112803984761</v>
      </c>
      <c r="H7" s="59">
        <v>2127</v>
      </c>
    </row>
    <row r="8" spans="1:8">
      <c r="A8" s="2" t="s">
        <v>35</v>
      </c>
      <c r="B8" s="60">
        <v>1680</v>
      </c>
      <c r="C8" s="60">
        <v>312722.22000000009</v>
      </c>
      <c r="D8" s="60">
        <f t="shared" ref="D8:D21" si="0">C8/B8</f>
        <v>186.14417857142863</v>
      </c>
      <c r="E8" s="60">
        <v>1516</v>
      </c>
      <c r="F8" s="60">
        <v>98757.120000000024</v>
      </c>
      <c r="G8" s="60">
        <f t="shared" ref="G8:G21" si="1">F8/E8</f>
        <v>65.143218997361487</v>
      </c>
      <c r="H8" s="59">
        <v>96</v>
      </c>
    </row>
    <row r="9" spans="1:8">
      <c r="A9" s="2" t="s">
        <v>27</v>
      </c>
      <c r="B9" s="60">
        <v>4941</v>
      </c>
      <c r="C9" s="60">
        <v>829846.85000000009</v>
      </c>
      <c r="D9" s="60">
        <f t="shared" si="0"/>
        <v>167.95119409026515</v>
      </c>
      <c r="E9" s="60">
        <v>4834</v>
      </c>
      <c r="F9" s="60">
        <v>325736.84000000003</v>
      </c>
      <c r="G9" s="60">
        <f t="shared" si="1"/>
        <v>67.384534546959046</v>
      </c>
      <c r="H9" s="59">
        <v>530</v>
      </c>
    </row>
    <row r="10" spans="1:8">
      <c r="A10" s="2" t="s">
        <v>36</v>
      </c>
      <c r="B10" s="60">
        <v>2556</v>
      </c>
      <c r="C10" s="60">
        <v>423302.62000000011</v>
      </c>
      <c r="D10" s="60">
        <f t="shared" si="0"/>
        <v>165.61135367762134</v>
      </c>
      <c r="E10" s="60">
        <v>1759</v>
      </c>
      <c r="F10" s="60">
        <v>123152.48</v>
      </c>
      <c r="G10" s="60">
        <f t="shared" si="1"/>
        <v>70.012779988629902</v>
      </c>
      <c r="H10" s="59">
        <v>232</v>
      </c>
    </row>
    <row r="11" spans="1:8">
      <c r="A11" s="2" t="s">
        <v>28</v>
      </c>
      <c r="B11" s="60">
        <v>2346</v>
      </c>
      <c r="C11" s="60">
        <v>417870.38000000012</v>
      </c>
      <c r="D11" s="60">
        <f t="shared" si="0"/>
        <v>178.12036658141523</v>
      </c>
      <c r="E11" s="60">
        <v>4259</v>
      </c>
      <c r="F11" s="60">
        <v>294801.76</v>
      </c>
      <c r="G11" s="60">
        <f t="shared" si="1"/>
        <v>69.218539563277773</v>
      </c>
      <c r="H11" s="59">
        <v>309</v>
      </c>
    </row>
    <row r="12" spans="1:8">
      <c r="A12" s="2" t="s">
        <v>29</v>
      </c>
      <c r="B12" s="60">
        <v>1303</v>
      </c>
      <c r="C12" s="60">
        <v>212982.43</v>
      </c>
      <c r="D12" s="60">
        <f t="shared" si="0"/>
        <v>163.45543361473523</v>
      </c>
      <c r="E12" s="60">
        <v>1067</v>
      </c>
      <c r="F12" s="60">
        <v>67675.08</v>
      </c>
      <c r="G12" s="60">
        <f t="shared" si="1"/>
        <v>63.42556701030928</v>
      </c>
      <c r="H12" s="59">
        <v>127</v>
      </c>
    </row>
    <row r="13" spans="1:8">
      <c r="A13" s="2" t="s">
        <v>30</v>
      </c>
      <c r="B13" s="60">
        <v>1465</v>
      </c>
      <c r="C13" s="60">
        <v>250160.07000000004</v>
      </c>
      <c r="D13" s="60">
        <f t="shared" si="0"/>
        <v>170.75772696245735</v>
      </c>
      <c r="E13" s="60">
        <v>1495</v>
      </c>
      <c r="F13" s="60">
        <v>99271.48000000001</v>
      </c>
      <c r="G13" s="60">
        <f t="shared" si="1"/>
        <v>66.402327759197334</v>
      </c>
      <c r="H13" s="59">
        <v>160</v>
      </c>
    </row>
    <row r="14" spans="1:8">
      <c r="A14" s="2" t="s">
        <v>31</v>
      </c>
      <c r="B14" s="60">
        <v>1621</v>
      </c>
      <c r="C14" s="60">
        <v>287774.63000000006</v>
      </c>
      <c r="D14" s="60">
        <f t="shared" si="0"/>
        <v>177.52907464528073</v>
      </c>
      <c r="E14" s="60">
        <v>1454</v>
      </c>
      <c r="F14" s="60">
        <v>107868.64</v>
      </c>
      <c r="G14" s="60">
        <f t="shared" si="1"/>
        <v>74.187510316368645</v>
      </c>
      <c r="H14" s="59">
        <v>162</v>
      </c>
    </row>
    <row r="15" spans="1:8">
      <c r="A15" s="2" t="s">
        <v>37</v>
      </c>
      <c r="B15" s="60">
        <v>1975</v>
      </c>
      <c r="C15" s="60">
        <v>381958.52</v>
      </c>
      <c r="D15" s="60">
        <f t="shared" si="0"/>
        <v>193.39671898734179</v>
      </c>
      <c r="E15" s="60">
        <v>2712</v>
      </c>
      <c r="F15" s="60">
        <v>181569.08</v>
      </c>
      <c r="G15" s="60">
        <f t="shared" si="1"/>
        <v>66.950250737463122</v>
      </c>
      <c r="H15" s="59">
        <v>322</v>
      </c>
    </row>
    <row r="16" spans="1:8">
      <c r="A16" s="2" t="s">
        <v>38</v>
      </c>
      <c r="B16" s="60">
        <v>1888</v>
      </c>
      <c r="C16" s="60">
        <v>267492.73</v>
      </c>
      <c r="D16" s="60">
        <f t="shared" si="0"/>
        <v>141.68047139830509</v>
      </c>
      <c r="E16" s="60">
        <v>2620</v>
      </c>
      <c r="F16" s="60">
        <v>206699.24000000002</v>
      </c>
      <c r="G16" s="60">
        <f t="shared" si="1"/>
        <v>78.892839694656502</v>
      </c>
      <c r="H16" s="59">
        <v>154</v>
      </c>
    </row>
    <row r="17" spans="1:17">
      <c r="A17" s="2" t="s">
        <v>32</v>
      </c>
      <c r="B17" s="60">
        <v>3639</v>
      </c>
      <c r="C17" s="60">
        <v>594911.59</v>
      </c>
      <c r="D17" s="60">
        <f t="shared" si="0"/>
        <v>163.4821626820555</v>
      </c>
      <c r="E17" s="60">
        <v>3343</v>
      </c>
      <c r="F17" s="60">
        <v>242851.4</v>
      </c>
      <c r="G17" s="60">
        <f t="shared" si="1"/>
        <v>72.64475022434938</v>
      </c>
      <c r="H17" s="59">
        <v>369</v>
      </c>
    </row>
    <row r="18" spans="1:17">
      <c r="A18" s="2" t="s">
        <v>33</v>
      </c>
      <c r="B18" s="60">
        <v>2041</v>
      </c>
      <c r="C18" s="60">
        <v>330158.82</v>
      </c>
      <c r="D18" s="60">
        <f t="shared" si="0"/>
        <v>161.76326310632044</v>
      </c>
      <c r="E18" s="60">
        <v>2617</v>
      </c>
      <c r="F18" s="60">
        <v>191709.32</v>
      </c>
      <c r="G18" s="60">
        <f t="shared" si="1"/>
        <v>73.255376385173861</v>
      </c>
      <c r="H18" s="59">
        <v>256</v>
      </c>
    </row>
    <row r="19" spans="1:17">
      <c r="A19" s="2" t="s">
        <v>34</v>
      </c>
      <c r="B19" s="60">
        <v>1467</v>
      </c>
      <c r="C19" s="60">
        <v>243920.27000000002</v>
      </c>
      <c r="D19" s="60">
        <f t="shared" si="0"/>
        <v>166.27148602590322</v>
      </c>
      <c r="E19" s="60">
        <v>901</v>
      </c>
      <c r="F19" s="60">
        <v>66205.48</v>
      </c>
      <c r="G19" s="60">
        <f t="shared" si="1"/>
        <v>73.47999999999999</v>
      </c>
      <c r="H19" s="59">
        <v>159</v>
      </c>
    </row>
    <row r="20" spans="1:17">
      <c r="A20" s="2" t="s">
        <v>39</v>
      </c>
      <c r="B20" s="60">
        <v>1065</v>
      </c>
      <c r="C20" s="60">
        <v>169738.08000000002</v>
      </c>
      <c r="D20" s="60">
        <f t="shared" si="0"/>
        <v>159.37847887323946</v>
      </c>
      <c r="E20" s="60">
        <v>653</v>
      </c>
      <c r="F20" s="60">
        <v>45337.16</v>
      </c>
      <c r="G20" s="60">
        <f t="shared" si="1"/>
        <v>69.429035222052079</v>
      </c>
      <c r="H20" s="59">
        <v>81</v>
      </c>
      <c r="M20" s="2"/>
      <c r="N20" s="17"/>
    </row>
    <row r="21" spans="1:17">
      <c r="A21" s="2" t="s">
        <v>11</v>
      </c>
      <c r="B21" s="61">
        <v>46878</v>
      </c>
      <c r="C21" s="61">
        <v>8420615.4400000013</v>
      </c>
      <c r="D21" s="60">
        <f t="shared" si="0"/>
        <v>179.62829984214346</v>
      </c>
      <c r="E21" s="61">
        <v>63360</v>
      </c>
      <c r="F21" s="61">
        <v>4456268.080000001</v>
      </c>
      <c r="G21" s="60">
        <f t="shared" si="1"/>
        <v>70.332513888888911</v>
      </c>
      <c r="H21" s="56">
        <v>5084</v>
      </c>
      <c r="M21" s="2"/>
      <c r="N21" s="17"/>
    </row>
    <row r="22" spans="1:17">
      <c r="A22" s="2"/>
      <c r="B22" s="17"/>
      <c r="C22" s="18"/>
      <c r="D22" s="18"/>
      <c r="E22" s="19"/>
      <c r="M22" s="2"/>
      <c r="N22" s="17"/>
    </row>
    <row r="23" spans="1:17">
      <c r="A23" s="2"/>
      <c r="B23" s="17"/>
      <c r="C23" s="18"/>
      <c r="D23" s="18"/>
      <c r="E23" s="19"/>
      <c r="H23" s="2"/>
      <c r="I23" s="17"/>
    </row>
    <row r="24" spans="1:17">
      <c r="B24" s="10"/>
    </row>
    <row r="25" spans="1:17">
      <c r="A25" s="4" t="s">
        <v>14</v>
      </c>
      <c r="B25" s="10"/>
    </row>
    <row r="26" spans="1:17">
      <c r="B26" s="10"/>
    </row>
    <row r="27" spans="1:17" ht="15">
      <c r="B27" s="100" t="s">
        <v>44</v>
      </c>
      <c r="C27" s="101"/>
      <c r="D27" s="101"/>
      <c r="E27" s="101"/>
      <c r="F27" s="102"/>
      <c r="G27" s="100" t="s">
        <v>13</v>
      </c>
      <c r="H27" s="103"/>
      <c r="I27" s="103"/>
      <c r="J27" s="103"/>
      <c r="K27" s="104"/>
      <c r="L27" s="100" t="s">
        <v>45</v>
      </c>
      <c r="M27" s="101"/>
      <c r="N27" s="101"/>
      <c r="O27" s="101"/>
      <c r="P27" s="102"/>
      <c r="Q27" s="105" t="s">
        <v>15</v>
      </c>
    </row>
    <row r="28" spans="1:17" ht="25.5"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11</v>
      </c>
      <c r="G28" s="21" t="s">
        <v>40</v>
      </c>
      <c r="H28" s="21" t="s">
        <v>41</v>
      </c>
      <c r="I28" s="21" t="s">
        <v>42</v>
      </c>
      <c r="J28" s="21" t="s">
        <v>43</v>
      </c>
      <c r="K28" s="21" t="s">
        <v>11</v>
      </c>
      <c r="L28" s="21" t="s">
        <v>40</v>
      </c>
      <c r="M28" s="21" t="s">
        <v>41</v>
      </c>
      <c r="N28" s="21" t="s">
        <v>42</v>
      </c>
      <c r="O28" s="21" t="s">
        <v>43</v>
      </c>
      <c r="P28" s="21" t="s">
        <v>11</v>
      </c>
      <c r="Q28" s="106"/>
    </row>
    <row r="29" spans="1:17" ht="15">
      <c r="A29" s="2" t="s">
        <v>26</v>
      </c>
      <c r="B29" s="63">
        <v>62128</v>
      </c>
      <c r="C29" s="63">
        <v>24087</v>
      </c>
      <c r="D29" s="63">
        <v>7079</v>
      </c>
      <c r="E29" s="63">
        <v>3330</v>
      </c>
      <c r="F29" s="63">
        <v>96624</v>
      </c>
      <c r="G29" s="64">
        <v>11406787.789999997</v>
      </c>
      <c r="H29" s="64">
        <v>6628373.5099999998</v>
      </c>
      <c r="I29" s="64">
        <v>583823.76000000013</v>
      </c>
      <c r="J29" s="64">
        <v>720126.1</v>
      </c>
      <c r="K29" s="64">
        <v>19339111.16</v>
      </c>
      <c r="L29" s="64">
        <f>G29/B29</f>
        <v>183.60140017383463</v>
      </c>
      <c r="M29" s="64">
        <f>H29/C29</f>
        <v>275.18468509984638</v>
      </c>
      <c r="N29" s="64">
        <f>I29/D29</f>
        <v>82.472631727645165</v>
      </c>
      <c r="O29" s="64">
        <f>J29/E29</f>
        <v>216.25408408408407</v>
      </c>
      <c r="P29" s="64">
        <f>K29/F29</f>
        <v>200.1481118562676</v>
      </c>
      <c r="Q29" s="63">
        <v>3299</v>
      </c>
    </row>
    <row r="30" spans="1:17" ht="15">
      <c r="A30" s="2" t="s">
        <v>35</v>
      </c>
      <c r="B30" s="63">
        <v>3109</v>
      </c>
      <c r="C30" s="63">
        <v>996</v>
      </c>
      <c r="D30" s="63">
        <v>933</v>
      </c>
      <c r="E30" s="63">
        <v>107</v>
      </c>
      <c r="F30" s="63">
        <v>5145</v>
      </c>
      <c r="G30" s="64">
        <v>609692.03999999992</v>
      </c>
      <c r="H30" s="64">
        <v>268732.43999999994</v>
      </c>
      <c r="I30" s="64">
        <v>68994.670000000013</v>
      </c>
      <c r="J30" s="64">
        <v>22994.079999999998</v>
      </c>
      <c r="K30" s="64">
        <v>970413.22999999986</v>
      </c>
      <c r="L30" s="64">
        <f t="shared" ref="L30:L43" si="2">G30/B30</f>
        <v>196.10551302669666</v>
      </c>
      <c r="M30" s="64">
        <f t="shared" ref="M30:M43" si="3">H30/C30</f>
        <v>269.8116867469879</v>
      </c>
      <c r="N30" s="64">
        <f t="shared" ref="N30:N43" si="4">I30/D30</f>
        <v>73.949271168274393</v>
      </c>
      <c r="O30" s="64">
        <f t="shared" ref="O30:O43" si="5">J30/E30</f>
        <v>214.89794392523362</v>
      </c>
      <c r="P30" s="64">
        <f t="shared" ref="P30:P43" si="6">K30/F30</f>
        <v>188.61287269193389</v>
      </c>
      <c r="Q30" s="63">
        <v>109</v>
      </c>
    </row>
    <row r="31" spans="1:17" ht="15">
      <c r="A31" s="2" t="s">
        <v>27</v>
      </c>
      <c r="B31" s="63">
        <v>12398</v>
      </c>
      <c r="C31" s="63">
        <v>3288</v>
      </c>
      <c r="D31" s="63">
        <v>727</v>
      </c>
      <c r="E31" s="63">
        <v>467</v>
      </c>
      <c r="F31" s="63">
        <v>16880</v>
      </c>
      <c r="G31" s="64">
        <v>2265699.0099999998</v>
      </c>
      <c r="H31" s="64">
        <v>963332.11</v>
      </c>
      <c r="I31" s="64">
        <v>74351.25</v>
      </c>
      <c r="J31" s="64">
        <v>98871.73000000001</v>
      </c>
      <c r="K31" s="64">
        <v>3402254.0999999996</v>
      </c>
      <c r="L31" s="64">
        <f t="shared" si="2"/>
        <v>182.7471374415228</v>
      </c>
      <c r="M31" s="64">
        <f t="shared" si="3"/>
        <v>292.9842183698297</v>
      </c>
      <c r="N31" s="64">
        <f t="shared" si="4"/>
        <v>102.27132049518569</v>
      </c>
      <c r="O31" s="64">
        <f t="shared" si="5"/>
        <v>211.7167665952891</v>
      </c>
      <c r="P31" s="64">
        <f t="shared" si="6"/>
        <v>201.55533767772511</v>
      </c>
      <c r="Q31" s="63">
        <v>584</v>
      </c>
    </row>
    <row r="32" spans="1:17" ht="15">
      <c r="A32" s="2" t="s">
        <v>36</v>
      </c>
      <c r="B32" s="63">
        <v>5671</v>
      </c>
      <c r="C32" s="63">
        <v>3951</v>
      </c>
      <c r="D32" s="63">
        <v>156</v>
      </c>
      <c r="E32" s="63">
        <v>232</v>
      </c>
      <c r="F32" s="63">
        <v>10010</v>
      </c>
      <c r="G32" s="64">
        <v>1012748.35</v>
      </c>
      <c r="H32" s="64">
        <v>1056337.74</v>
      </c>
      <c r="I32" s="64">
        <v>15937.98</v>
      </c>
      <c r="J32" s="64">
        <v>49391.83</v>
      </c>
      <c r="K32" s="64">
        <v>2134415.9</v>
      </c>
      <c r="L32" s="64">
        <f t="shared" si="2"/>
        <v>178.5837330276847</v>
      </c>
      <c r="M32" s="64">
        <f t="shared" si="3"/>
        <v>267.35958997722093</v>
      </c>
      <c r="N32" s="64">
        <f t="shared" si="4"/>
        <v>102.16653846153847</v>
      </c>
      <c r="O32" s="64">
        <f t="shared" si="5"/>
        <v>212.89581896551724</v>
      </c>
      <c r="P32" s="64">
        <f t="shared" si="6"/>
        <v>213.22836163836163</v>
      </c>
      <c r="Q32" s="63">
        <v>274</v>
      </c>
    </row>
    <row r="33" spans="1:17" ht="15">
      <c r="A33" s="2" t="s">
        <v>28</v>
      </c>
      <c r="B33" s="63">
        <v>7155</v>
      </c>
      <c r="C33" s="63">
        <v>3505</v>
      </c>
      <c r="D33" s="63">
        <v>305</v>
      </c>
      <c r="E33" s="63">
        <v>532</v>
      </c>
      <c r="F33" s="63">
        <v>11497</v>
      </c>
      <c r="G33" s="64">
        <v>1293159.2700000003</v>
      </c>
      <c r="H33" s="64">
        <v>912719.15</v>
      </c>
      <c r="I33" s="64">
        <v>31369.710000000003</v>
      </c>
      <c r="J33" s="64">
        <v>115210.93</v>
      </c>
      <c r="K33" s="64">
        <v>2352459.0600000005</v>
      </c>
      <c r="L33" s="64">
        <f t="shared" si="2"/>
        <v>180.73504821802939</v>
      </c>
      <c r="M33" s="64">
        <f t="shared" si="3"/>
        <v>260.40489300998576</v>
      </c>
      <c r="N33" s="64">
        <f t="shared" si="4"/>
        <v>102.85150819672133</v>
      </c>
      <c r="O33" s="64">
        <f t="shared" si="5"/>
        <v>216.56189849624059</v>
      </c>
      <c r="P33" s="64">
        <f t="shared" si="6"/>
        <v>204.61503522658089</v>
      </c>
      <c r="Q33" s="63">
        <v>359</v>
      </c>
    </row>
    <row r="34" spans="1:17" ht="15">
      <c r="A34" s="2" t="s">
        <v>29</v>
      </c>
      <c r="B34" s="63">
        <v>2839</v>
      </c>
      <c r="C34" s="63">
        <v>1768</v>
      </c>
      <c r="D34" s="63">
        <v>214</v>
      </c>
      <c r="E34" s="63">
        <v>156</v>
      </c>
      <c r="F34" s="63">
        <v>4977</v>
      </c>
      <c r="G34" s="64">
        <v>528643.60000000009</v>
      </c>
      <c r="H34" s="64">
        <v>491556.12999999995</v>
      </c>
      <c r="I34" s="64">
        <v>20954.95</v>
      </c>
      <c r="J34" s="64">
        <v>32839.240000000005</v>
      </c>
      <c r="K34" s="64">
        <v>1073993.92</v>
      </c>
      <c r="L34" s="64">
        <f t="shared" si="2"/>
        <v>186.20767876012684</v>
      </c>
      <c r="M34" s="64">
        <f t="shared" si="3"/>
        <v>278.02948529411759</v>
      </c>
      <c r="N34" s="64">
        <f t="shared" si="4"/>
        <v>97.920327102803739</v>
      </c>
      <c r="O34" s="64">
        <f t="shared" si="5"/>
        <v>210.50794871794875</v>
      </c>
      <c r="P34" s="64">
        <f t="shared" si="6"/>
        <v>215.79142455294354</v>
      </c>
      <c r="Q34" s="63">
        <v>161</v>
      </c>
    </row>
    <row r="35" spans="1:17" ht="15">
      <c r="A35" s="2" t="s">
        <v>30</v>
      </c>
      <c r="B35" s="63">
        <v>3348</v>
      </c>
      <c r="C35" s="63">
        <v>2262</v>
      </c>
      <c r="D35" s="63">
        <v>145</v>
      </c>
      <c r="E35" s="63">
        <v>285</v>
      </c>
      <c r="F35" s="63">
        <v>6040</v>
      </c>
      <c r="G35" s="64">
        <v>596763.11</v>
      </c>
      <c r="H35" s="64">
        <v>616099.97</v>
      </c>
      <c r="I35" s="64">
        <v>12672.850000000002</v>
      </c>
      <c r="J35" s="64">
        <v>59628.249999999993</v>
      </c>
      <c r="K35" s="64">
        <v>1285164.1800000002</v>
      </c>
      <c r="L35" s="64">
        <f t="shared" si="2"/>
        <v>178.24465651135006</v>
      </c>
      <c r="M35" s="64">
        <f t="shared" si="3"/>
        <v>272.36957117595045</v>
      </c>
      <c r="N35" s="64">
        <f t="shared" si="4"/>
        <v>87.398965517241393</v>
      </c>
      <c r="O35" s="64">
        <f t="shared" si="5"/>
        <v>209.22192982456139</v>
      </c>
      <c r="P35" s="64">
        <f t="shared" si="6"/>
        <v>212.77552649006626</v>
      </c>
      <c r="Q35" s="63">
        <v>219</v>
      </c>
    </row>
    <row r="36" spans="1:17" ht="15">
      <c r="A36" s="2" t="s">
        <v>31</v>
      </c>
      <c r="B36" s="63">
        <v>3724</v>
      </c>
      <c r="C36" s="63">
        <v>1504</v>
      </c>
      <c r="D36" s="63">
        <v>168</v>
      </c>
      <c r="E36" s="63">
        <v>145</v>
      </c>
      <c r="F36" s="63">
        <v>5541</v>
      </c>
      <c r="G36" s="64">
        <v>729432.49999999988</v>
      </c>
      <c r="H36" s="64">
        <v>442756.01999999996</v>
      </c>
      <c r="I36" s="64">
        <v>17066.510000000002</v>
      </c>
      <c r="J36" s="64">
        <v>30818.549999999996</v>
      </c>
      <c r="K36" s="64">
        <v>1220073.5799999998</v>
      </c>
      <c r="L36" s="64">
        <f t="shared" si="2"/>
        <v>195.87338882921586</v>
      </c>
      <c r="M36" s="64">
        <f t="shared" si="3"/>
        <v>294.38565159574466</v>
      </c>
      <c r="N36" s="64">
        <f t="shared" si="4"/>
        <v>101.58636904761906</v>
      </c>
      <c r="O36" s="64">
        <f t="shared" si="5"/>
        <v>212.541724137931</v>
      </c>
      <c r="P36" s="64">
        <f t="shared" si="6"/>
        <v>220.19014257354266</v>
      </c>
      <c r="Q36" s="63">
        <v>187</v>
      </c>
    </row>
    <row r="37" spans="1:17" ht="15">
      <c r="A37" s="2" t="s">
        <v>37</v>
      </c>
      <c r="B37" s="63">
        <v>6433</v>
      </c>
      <c r="C37" s="63">
        <v>4401</v>
      </c>
      <c r="D37" s="63">
        <v>186</v>
      </c>
      <c r="E37" s="63">
        <v>270</v>
      </c>
      <c r="F37" s="63">
        <v>11290</v>
      </c>
      <c r="G37" s="64">
        <v>1190818.1700000002</v>
      </c>
      <c r="H37" s="64">
        <v>1182769.2999999998</v>
      </c>
      <c r="I37" s="64">
        <v>16402.38</v>
      </c>
      <c r="J37" s="64">
        <v>58284.25</v>
      </c>
      <c r="K37" s="64">
        <v>2448274.0999999996</v>
      </c>
      <c r="L37" s="64">
        <f t="shared" si="2"/>
        <v>185.11086118451735</v>
      </c>
      <c r="M37" s="64">
        <f t="shared" si="3"/>
        <v>268.7501249715973</v>
      </c>
      <c r="N37" s="64">
        <f t="shared" si="4"/>
        <v>88.184838709677422</v>
      </c>
      <c r="O37" s="64">
        <f t="shared" si="5"/>
        <v>215.86759259259259</v>
      </c>
      <c r="P37" s="64">
        <f t="shared" si="6"/>
        <v>216.85333038086799</v>
      </c>
      <c r="Q37" s="63">
        <v>388</v>
      </c>
    </row>
    <row r="38" spans="1:17" ht="15">
      <c r="A38" s="2" t="s">
        <v>38</v>
      </c>
      <c r="B38" s="63">
        <v>5384</v>
      </c>
      <c r="C38" s="63">
        <v>2049</v>
      </c>
      <c r="D38" s="63">
        <v>211</v>
      </c>
      <c r="E38" s="63">
        <v>0</v>
      </c>
      <c r="F38" s="63">
        <v>7644</v>
      </c>
      <c r="G38" s="64">
        <v>827982.59999999974</v>
      </c>
      <c r="H38" s="64">
        <v>563203.46</v>
      </c>
      <c r="I38" s="64">
        <v>17709.97</v>
      </c>
      <c r="J38" s="64">
        <v>0</v>
      </c>
      <c r="K38" s="64">
        <v>1408896.0299999996</v>
      </c>
      <c r="L38" s="64">
        <f t="shared" si="2"/>
        <v>153.78577265973249</v>
      </c>
      <c r="M38" s="64">
        <f t="shared" si="3"/>
        <v>274.86747681795998</v>
      </c>
      <c r="N38" s="64">
        <f t="shared" si="4"/>
        <v>83.933507109004751</v>
      </c>
      <c r="O38" s="64">
        <v>0</v>
      </c>
      <c r="P38" s="64">
        <f t="shared" si="6"/>
        <v>184.31397566718991</v>
      </c>
      <c r="Q38" s="63">
        <v>177</v>
      </c>
    </row>
    <row r="39" spans="1:17" ht="15">
      <c r="A39" s="2" t="s">
        <v>32</v>
      </c>
      <c r="B39" s="63">
        <v>9671</v>
      </c>
      <c r="C39" s="63">
        <v>3790</v>
      </c>
      <c r="D39" s="63">
        <v>255</v>
      </c>
      <c r="E39" s="63">
        <v>464</v>
      </c>
      <c r="F39" s="63">
        <v>14180</v>
      </c>
      <c r="G39" s="64">
        <v>1773467.49</v>
      </c>
      <c r="H39" s="64">
        <v>1082086.78</v>
      </c>
      <c r="I39" s="64">
        <v>26377.280000000006</v>
      </c>
      <c r="J39" s="64">
        <v>97140.659999999974</v>
      </c>
      <c r="K39" s="64">
        <v>2979072.21</v>
      </c>
      <c r="L39" s="64">
        <f t="shared" si="2"/>
        <v>183.3799493330576</v>
      </c>
      <c r="M39" s="64">
        <f t="shared" si="3"/>
        <v>285.51102374670188</v>
      </c>
      <c r="N39" s="64">
        <f t="shared" si="4"/>
        <v>103.44031372549021</v>
      </c>
      <c r="O39" s="64">
        <f t="shared" si="5"/>
        <v>209.35487068965512</v>
      </c>
      <c r="P39" s="64">
        <f t="shared" si="6"/>
        <v>210.0897186177715</v>
      </c>
      <c r="Q39" s="63">
        <v>405</v>
      </c>
    </row>
    <row r="40" spans="1:17" ht="15">
      <c r="A40" s="2" t="s">
        <v>33</v>
      </c>
      <c r="B40" s="63">
        <v>5588</v>
      </c>
      <c r="C40" s="63">
        <v>4614</v>
      </c>
      <c r="D40" s="63">
        <v>367</v>
      </c>
      <c r="E40" s="63">
        <v>298</v>
      </c>
      <c r="F40" s="63">
        <v>10867</v>
      </c>
      <c r="G40" s="64">
        <v>982175.08000000019</v>
      </c>
      <c r="H40" s="64">
        <v>1256029.8500000001</v>
      </c>
      <c r="I40" s="64">
        <v>33123.360000000001</v>
      </c>
      <c r="J40" s="64">
        <v>63734.020000000004</v>
      </c>
      <c r="K40" s="64">
        <v>2335062.31</v>
      </c>
      <c r="L40" s="64">
        <f t="shared" si="2"/>
        <v>175.76504652827492</v>
      </c>
      <c r="M40" s="64">
        <f t="shared" si="3"/>
        <v>272.22146727351543</v>
      </c>
      <c r="N40" s="64">
        <f t="shared" si="4"/>
        <v>90.254386920980934</v>
      </c>
      <c r="O40" s="64">
        <f t="shared" si="5"/>
        <v>213.87255033557048</v>
      </c>
      <c r="P40" s="64">
        <f t="shared" si="6"/>
        <v>214.87644336063312</v>
      </c>
      <c r="Q40" s="63">
        <v>305</v>
      </c>
    </row>
    <row r="41" spans="1:17" ht="15">
      <c r="A41" s="2" t="s">
        <v>34</v>
      </c>
      <c r="B41" s="63">
        <v>2622</v>
      </c>
      <c r="C41" s="63">
        <v>942</v>
      </c>
      <c r="D41" s="63">
        <v>70</v>
      </c>
      <c r="E41" s="63">
        <v>115</v>
      </c>
      <c r="F41" s="63">
        <v>3749</v>
      </c>
      <c r="G41" s="64">
        <v>486860.36999999994</v>
      </c>
      <c r="H41" s="64">
        <v>278815.63000000006</v>
      </c>
      <c r="I41" s="64">
        <v>6834.6900000000014</v>
      </c>
      <c r="J41" s="64">
        <v>23530.15</v>
      </c>
      <c r="K41" s="64">
        <v>796040.84</v>
      </c>
      <c r="L41" s="64">
        <f t="shared" si="2"/>
        <v>185.68282608695651</v>
      </c>
      <c r="M41" s="64">
        <f t="shared" si="3"/>
        <v>295.98262208067945</v>
      </c>
      <c r="N41" s="64">
        <f t="shared" si="4"/>
        <v>97.638428571428591</v>
      </c>
      <c r="O41" s="64">
        <f t="shared" si="5"/>
        <v>204.61</v>
      </c>
      <c r="P41" s="64">
        <f t="shared" si="6"/>
        <v>212.334179781275</v>
      </c>
      <c r="Q41" s="63">
        <v>180</v>
      </c>
    </row>
    <row r="42" spans="1:17" ht="15">
      <c r="A42" s="2" t="s">
        <v>39</v>
      </c>
      <c r="B42" s="63">
        <v>2363</v>
      </c>
      <c r="C42" s="63">
        <v>1058</v>
      </c>
      <c r="D42" s="63">
        <v>76</v>
      </c>
      <c r="E42" s="63">
        <v>88</v>
      </c>
      <c r="F42" s="63">
        <v>3585</v>
      </c>
      <c r="G42" s="64">
        <v>435079.01999999996</v>
      </c>
      <c r="H42" s="64">
        <v>285429.33</v>
      </c>
      <c r="I42" s="64">
        <v>7075.3099999999995</v>
      </c>
      <c r="J42" s="64">
        <v>18794.32</v>
      </c>
      <c r="K42" s="64">
        <v>746377.98</v>
      </c>
      <c r="L42" s="64">
        <f t="shared" si="2"/>
        <v>184.1214642403724</v>
      </c>
      <c r="M42" s="64">
        <f t="shared" si="3"/>
        <v>269.78197542533081</v>
      </c>
      <c r="N42" s="64">
        <f t="shared" si="4"/>
        <v>93.096184210526303</v>
      </c>
      <c r="O42" s="64">
        <f t="shared" si="5"/>
        <v>213.57181818181817</v>
      </c>
      <c r="P42" s="64">
        <f t="shared" si="6"/>
        <v>208.19469456066946</v>
      </c>
      <c r="Q42" s="63">
        <v>108</v>
      </c>
    </row>
    <row r="43" spans="1:17" ht="15">
      <c r="A43" s="2" t="s">
        <v>11</v>
      </c>
      <c r="B43" s="62">
        <v>132433</v>
      </c>
      <c r="C43" s="62">
        <v>58215</v>
      </c>
      <c r="D43" s="62">
        <v>10892</v>
      </c>
      <c r="E43" s="62">
        <v>6489</v>
      </c>
      <c r="F43" s="62">
        <v>208029</v>
      </c>
      <c r="G43" s="64">
        <v>24139308.399999999</v>
      </c>
      <c r="H43" s="64">
        <v>16028241.420000002</v>
      </c>
      <c r="I43" s="64">
        <v>932694.67</v>
      </c>
      <c r="J43" s="64">
        <v>1391364.1099999999</v>
      </c>
      <c r="K43" s="64">
        <v>42491608.600000009</v>
      </c>
      <c r="L43" s="64">
        <f t="shared" si="2"/>
        <v>182.27562918607899</v>
      </c>
      <c r="M43" s="64">
        <f t="shared" si="3"/>
        <v>275.32837619170323</v>
      </c>
      <c r="N43" s="64">
        <f t="shared" si="4"/>
        <v>85.631166911494674</v>
      </c>
      <c r="O43" s="64">
        <f t="shared" si="5"/>
        <v>214.41887964247186</v>
      </c>
      <c r="P43" s="64">
        <f t="shared" si="6"/>
        <v>204.2581015146927</v>
      </c>
      <c r="Q43" s="63">
        <v>6755</v>
      </c>
    </row>
    <row r="44" spans="1:17">
      <c r="A44" s="2"/>
      <c r="B44" s="17"/>
      <c r="C44" s="18"/>
      <c r="D44" s="18"/>
      <c r="E44" s="19"/>
      <c r="F44" s="11"/>
    </row>
    <row r="45" spans="1:17">
      <c r="A45" s="3" t="s">
        <v>138</v>
      </c>
    </row>
    <row r="46" spans="1:17">
      <c r="A46" s="2"/>
      <c r="B46" s="17"/>
      <c r="C46" s="18"/>
      <c r="D46" s="18"/>
      <c r="E46" s="19"/>
      <c r="F46" s="11"/>
    </row>
    <row r="47" spans="1:17">
      <c r="A47" s="19">
        <v>3763642</v>
      </c>
      <c r="B47" s="17"/>
      <c r="C47" s="18"/>
      <c r="D47" s="18"/>
      <c r="E47" s="19"/>
      <c r="F47" s="11"/>
    </row>
    <row r="49" spans="1:5" ht="18">
      <c r="A49" s="25" t="s">
        <v>18</v>
      </c>
    </row>
    <row r="50" spans="1:5" ht="18">
      <c r="A50" s="25"/>
    </row>
    <row r="51" spans="1:5" ht="42.75">
      <c r="B51" s="5" t="s">
        <v>44</v>
      </c>
      <c r="C51" s="5" t="s">
        <v>13</v>
      </c>
      <c r="D51" s="5" t="s">
        <v>134</v>
      </c>
      <c r="E51" s="5" t="s">
        <v>139</v>
      </c>
    </row>
    <row r="52" spans="1:5">
      <c r="A52" s="16" t="s">
        <v>26</v>
      </c>
      <c r="B52" s="60">
        <v>101842</v>
      </c>
      <c r="C52" s="60">
        <v>3493341.73</v>
      </c>
      <c r="D52" s="60">
        <f>C52/B52</f>
        <v>34.301582156674066</v>
      </c>
      <c r="E52" s="59">
        <v>389</v>
      </c>
    </row>
    <row r="53" spans="1:5">
      <c r="A53" s="16" t="s">
        <v>27</v>
      </c>
      <c r="B53" s="60">
        <v>16906</v>
      </c>
      <c r="C53" s="60">
        <v>550340.21</v>
      </c>
      <c r="D53" s="60">
        <f t="shared" ref="D53:D61" si="7">C53/B53</f>
        <v>32.552952206317279</v>
      </c>
      <c r="E53" s="59">
        <v>74</v>
      </c>
    </row>
    <row r="54" spans="1:5">
      <c r="A54" s="16" t="s">
        <v>28</v>
      </c>
      <c r="B54" s="60">
        <v>8776</v>
      </c>
      <c r="C54" s="60">
        <v>300399.68</v>
      </c>
      <c r="D54" s="60">
        <f t="shared" si="7"/>
        <v>34.229680948040105</v>
      </c>
      <c r="E54" s="59">
        <v>54</v>
      </c>
    </row>
    <row r="55" spans="1:5">
      <c r="A55" s="16" t="s">
        <v>29</v>
      </c>
      <c r="B55" s="60">
        <v>5269</v>
      </c>
      <c r="C55" s="60">
        <v>200366.84999999998</v>
      </c>
      <c r="D55" s="60">
        <f t="shared" si="7"/>
        <v>38.027490985006636</v>
      </c>
      <c r="E55" s="59">
        <v>33</v>
      </c>
    </row>
    <row r="56" spans="1:5">
      <c r="A56" s="16" t="s">
        <v>30</v>
      </c>
      <c r="B56" s="60">
        <v>11417</v>
      </c>
      <c r="C56" s="60">
        <v>390188.44999999995</v>
      </c>
      <c r="D56" s="60">
        <f t="shared" si="7"/>
        <v>34.176092668827181</v>
      </c>
      <c r="E56" s="59">
        <v>48</v>
      </c>
    </row>
    <row r="57" spans="1:5">
      <c r="A57" s="16" t="s">
        <v>31</v>
      </c>
      <c r="B57" s="60">
        <v>4978</v>
      </c>
      <c r="C57" s="60">
        <v>167633.63</v>
      </c>
      <c r="D57" s="60">
        <f t="shared" si="7"/>
        <v>33.674895540377662</v>
      </c>
      <c r="E57" s="59">
        <v>20</v>
      </c>
    </row>
    <row r="58" spans="1:5">
      <c r="A58" s="16" t="s">
        <v>32</v>
      </c>
      <c r="B58" s="60">
        <v>13306</v>
      </c>
      <c r="C58" s="60">
        <v>438656.34</v>
      </c>
      <c r="D58" s="60">
        <f t="shared" si="7"/>
        <v>32.96680745528333</v>
      </c>
      <c r="E58" s="59">
        <v>59</v>
      </c>
    </row>
    <row r="59" spans="1:5">
      <c r="A59" s="16" t="s">
        <v>33</v>
      </c>
      <c r="B59" s="60">
        <v>11049</v>
      </c>
      <c r="C59" s="60">
        <v>403154.51</v>
      </c>
      <c r="D59" s="60">
        <f t="shared" si="7"/>
        <v>36.487873110688753</v>
      </c>
      <c r="E59" s="59">
        <v>51</v>
      </c>
    </row>
    <row r="60" spans="1:5">
      <c r="A60" s="16" t="s">
        <v>34</v>
      </c>
      <c r="B60" s="60">
        <v>3002</v>
      </c>
      <c r="C60" s="60">
        <v>100050.44999999998</v>
      </c>
      <c r="D60" s="60">
        <f t="shared" si="7"/>
        <v>33.32793137908061</v>
      </c>
      <c r="E60" s="59">
        <v>19</v>
      </c>
    </row>
    <row r="61" spans="1:5">
      <c r="A61" s="16" t="s">
        <v>11</v>
      </c>
      <c r="B61" s="61">
        <v>176545</v>
      </c>
      <c r="C61" s="61">
        <v>6044131.8499999996</v>
      </c>
      <c r="D61" s="60">
        <f t="shared" si="7"/>
        <v>34.235644453255539</v>
      </c>
      <c r="E61" s="56">
        <v>747</v>
      </c>
    </row>
    <row r="63" spans="1:5">
      <c r="A63" s="3" t="s">
        <v>1</v>
      </c>
    </row>
    <row r="64" spans="1:5">
      <c r="A64" s="2" t="s">
        <v>26</v>
      </c>
      <c r="B64" s="60">
        <v>231289.52</v>
      </c>
    </row>
    <row r="65" spans="1:2">
      <c r="A65" s="2" t="s">
        <v>27</v>
      </c>
      <c r="B65" s="60">
        <v>31579.24</v>
      </c>
    </row>
    <row r="66" spans="1:2">
      <c r="A66" s="2" t="s">
        <v>28</v>
      </c>
      <c r="B66" s="60">
        <v>19570.32</v>
      </c>
    </row>
    <row r="67" spans="1:2">
      <c r="A67" s="2" t="s">
        <v>29</v>
      </c>
      <c r="B67" s="60">
        <v>12757.36</v>
      </c>
    </row>
    <row r="68" spans="1:2">
      <c r="A68" s="2" t="s">
        <v>30</v>
      </c>
      <c r="B68" s="60">
        <v>28431.48</v>
      </c>
    </row>
    <row r="69" spans="1:2">
      <c r="A69" s="2" t="s">
        <v>31</v>
      </c>
      <c r="B69" s="60">
        <v>11550</v>
      </c>
    </row>
    <row r="70" spans="1:2">
      <c r="A70" s="2" t="s">
        <v>32</v>
      </c>
      <c r="B70" s="60">
        <v>31369.8</v>
      </c>
    </row>
    <row r="71" spans="1:2">
      <c r="A71" s="2" t="s">
        <v>33</v>
      </c>
      <c r="B71" s="60">
        <v>20679.12</v>
      </c>
    </row>
    <row r="72" spans="1:2">
      <c r="A72" s="2" t="s">
        <v>34</v>
      </c>
      <c r="B72" s="60">
        <v>6255.48</v>
      </c>
    </row>
    <row r="73" spans="1:2">
      <c r="A73" s="2" t="s">
        <v>11</v>
      </c>
      <c r="B73" s="61">
        <v>393482.31999999995</v>
      </c>
    </row>
  </sheetData>
  <mergeCells count="4">
    <mergeCell ref="B27:F27"/>
    <mergeCell ref="G27:K27"/>
    <mergeCell ref="L27:P27"/>
    <mergeCell ref="Q27:Q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C1" sqref="C1"/>
    </sheetView>
  </sheetViews>
  <sheetFormatPr baseColWidth="10" defaultRowHeight="14.25"/>
  <cols>
    <col min="1" max="1" width="17.7109375" style="4" bestFit="1" customWidth="1"/>
    <col min="2" max="2" width="15.5703125" style="4" bestFit="1" customWidth="1"/>
    <col min="3" max="3" width="16.85546875" style="4" customWidth="1"/>
    <col min="4" max="4" width="12.7109375" style="4" customWidth="1"/>
    <col min="5" max="5" width="17" style="4" bestFit="1" customWidth="1"/>
    <col min="6" max="6" width="17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14" ht="18">
      <c r="A1" s="25" t="s">
        <v>179</v>
      </c>
      <c r="D1" s="23"/>
      <c r="E1" s="23"/>
      <c r="F1" s="23"/>
      <c r="G1" s="23"/>
    </row>
    <row r="4" spans="1:14" ht="18">
      <c r="A4" s="25" t="s">
        <v>17</v>
      </c>
    </row>
    <row r="6" spans="1:14" ht="57.75" customHeight="1">
      <c r="B6" s="5" t="s">
        <v>137</v>
      </c>
      <c r="C6" s="5" t="s">
        <v>46</v>
      </c>
      <c r="D6" s="5" t="s">
        <v>135</v>
      </c>
      <c r="E6" s="5" t="s">
        <v>48</v>
      </c>
      <c r="F6" s="5" t="s">
        <v>47</v>
      </c>
      <c r="G6" s="5" t="s">
        <v>136</v>
      </c>
      <c r="H6" s="5" t="s">
        <v>15</v>
      </c>
    </row>
    <row r="7" spans="1:14">
      <c r="A7" s="2" t="s">
        <v>171</v>
      </c>
      <c r="B7" s="59">
        <v>1429</v>
      </c>
      <c r="C7" s="59">
        <v>126714</v>
      </c>
      <c r="D7" s="57">
        <f>C7/B7</f>
        <v>88.67319804058782</v>
      </c>
      <c r="E7" s="59">
        <v>1879</v>
      </c>
      <c r="F7" s="59">
        <v>289880.34999999998</v>
      </c>
      <c r="G7" s="57">
        <f>F7/E7</f>
        <v>154.27373602980308</v>
      </c>
    </row>
    <row r="8" spans="1:14">
      <c r="A8" s="2" t="s">
        <v>172</v>
      </c>
      <c r="B8" s="59">
        <v>12516</v>
      </c>
      <c r="C8" s="59">
        <v>1843122</v>
      </c>
      <c r="D8" s="57">
        <f t="shared" ref="D8:D15" si="0">C8/B8</f>
        <v>147.26126558005754</v>
      </c>
      <c r="E8" s="59">
        <v>28514</v>
      </c>
      <c r="F8" s="59">
        <v>5156377.45</v>
      </c>
      <c r="G8" s="57">
        <f t="shared" ref="G8:G15" si="1">F8/E8</f>
        <v>180.83669250192889</v>
      </c>
    </row>
    <row r="9" spans="1:14">
      <c r="A9" s="2" t="s">
        <v>173</v>
      </c>
      <c r="B9" s="59">
        <v>1999</v>
      </c>
      <c r="C9" s="59">
        <v>183050</v>
      </c>
      <c r="D9" s="57">
        <f t="shared" si="0"/>
        <v>91.570785392696351</v>
      </c>
      <c r="E9" s="59">
        <v>2627</v>
      </c>
      <c r="F9" s="59">
        <v>535490.28</v>
      </c>
      <c r="G9" s="57">
        <f t="shared" si="1"/>
        <v>203.84098972211649</v>
      </c>
    </row>
    <row r="10" spans="1:14">
      <c r="A10" s="2" t="s">
        <v>174</v>
      </c>
      <c r="B10" s="59">
        <v>19930</v>
      </c>
      <c r="C10" s="59">
        <v>663889</v>
      </c>
      <c r="D10" s="57">
        <f t="shared" si="0"/>
        <v>33.311038635223284</v>
      </c>
      <c r="E10" s="59">
        <v>14524</v>
      </c>
      <c r="F10" s="59">
        <v>2561996.52</v>
      </c>
      <c r="G10" s="57">
        <f t="shared" si="1"/>
        <v>176.39744698430184</v>
      </c>
    </row>
    <row r="11" spans="1:14">
      <c r="A11" s="2" t="s">
        <v>175</v>
      </c>
      <c r="B11" s="59">
        <v>2924</v>
      </c>
      <c r="C11" s="59">
        <v>394124</v>
      </c>
      <c r="D11" s="57">
        <f t="shared" si="0"/>
        <v>134.7893296853625</v>
      </c>
      <c r="E11" s="59">
        <v>9466</v>
      </c>
      <c r="F11" s="88">
        <v>1655937.23</v>
      </c>
      <c r="G11" s="57">
        <f t="shared" si="1"/>
        <v>174.93526621593071</v>
      </c>
    </row>
    <row r="12" spans="1:14">
      <c r="A12" s="2" t="s">
        <v>176</v>
      </c>
      <c r="B12" s="4">
        <v>2924</v>
      </c>
      <c r="C12" s="59">
        <v>543424</v>
      </c>
      <c r="D12" s="57">
        <f t="shared" si="0"/>
        <v>185.84952120383036</v>
      </c>
      <c r="E12" s="59">
        <v>9574</v>
      </c>
      <c r="F12" s="59">
        <v>1795683.84</v>
      </c>
      <c r="G12" s="57">
        <f t="shared" si="1"/>
        <v>187.55837058700649</v>
      </c>
    </row>
    <row r="13" spans="1:14">
      <c r="A13" s="2" t="s">
        <v>177</v>
      </c>
      <c r="B13" s="59">
        <v>1993</v>
      </c>
      <c r="C13" s="59">
        <v>196694</v>
      </c>
      <c r="D13" s="57">
        <f t="shared" si="0"/>
        <v>98.692423482187664</v>
      </c>
      <c r="E13" s="59">
        <v>2733</v>
      </c>
      <c r="F13" s="59">
        <v>513843.25</v>
      </c>
      <c r="G13" s="57">
        <f t="shared" si="1"/>
        <v>188.01436150750092</v>
      </c>
    </row>
    <row r="14" spans="1:14">
      <c r="A14" s="2" t="s">
        <v>178</v>
      </c>
      <c r="B14" s="59">
        <v>20404</v>
      </c>
      <c r="C14" s="59">
        <v>2782551</v>
      </c>
      <c r="D14" s="57">
        <f t="shared" si="0"/>
        <v>136.37281905508723</v>
      </c>
      <c r="E14" s="59">
        <v>68714</v>
      </c>
      <c r="F14" s="59">
        <v>12149959.52</v>
      </c>
      <c r="G14" s="57">
        <f t="shared" si="1"/>
        <v>176.81927292836977</v>
      </c>
    </row>
    <row r="15" spans="1:14">
      <c r="A15" s="2" t="s">
        <v>11</v>
      </c>
      <c r="B15" s="56">
        <f>SUM(B7:B14)</f>
        <v>64119</v>
      </c>
      <c r="C15" s="56">
        <f>SUM(C7:C14)</f>
        <v>6733568</v>
      </c>
      <c r="D15" s="57">
        <f t="shared" si="0"/>
        <v>105.01673450927183</v>
      </c>
      <c r="E15" s="56">
        <f>SUM(E7:E14)</f>
        <v>138031</v>
      </c>
      <c r="F15" s="56">
        <f>SUM(F7:F14)</f>
        <v>24659168.439999998</v>
      </c>
      <c r="G15" s="57">
        <f t="shared" si="1"/>
        <v>178.64949496852154</v>
      </c>
      <c r="H15" s="59">
        <v>4545</v>
      </c>
      <c r="M15" s="2"/>
      <c r="N15" s="17"/>
    </row>
    <row r="16" spans="1:14">
      <c r="A16" s="2"/>
      <c r="B16" s="17"/>
      <c r="C16" s="18"/>
      <c r="D16" s="18"/>
      <c r="E16" s="19"/>
      <c r="M16" s="2"/>
      <c r="N16" s="17"/>
    </row>
    <row r="17" spans="1:9">
      <c r="A17" s="2"/>
      <c r="B17" s="17"/>
      <c r="C17" s="18"/>
      <c r="D17" s="18"/>
      <c r="E17" s="19"/>
      <c r="H17" s="2"/>
      <c r="I17" s="17"/>
    </row>
    <row r="18" spans="1:9">
      <c r="A18" s="4" t="s">
        <v>1</v>
      </c>
    </row>
    <row r="20" spans="1:9">
      <c r="A20" s="74" t="s">
        <v>145</v>
      </c>
      <c r="B20" s="5" t="s">
        <v>72</v>
      </c>
    </row>
    <row r="21" spans="1:9">
      <c r="A21" s="2" t="s">
        <v>171</v>
      </c>
      <c r="B21" s="59">
        <v>55209</v>
      </c>
    </row>
    <row r="22" spans="1:9">
      <c r="A22" s="2" t="s">
        <v>172</v>
      </c>
      <c r="B22" s="59">
        <v>851928</v>
      </c>
    </row>
    <row r="23" spans="1:9">
      <c r="A23" s="2" t="s">
        <v>173</v>
      </c>
      <c r="B23" s="59">
        <v>69036</v>
      </c>
    </row>
    <row r="24" spans="1:9">
      <c r="A24" s="2" t="s">
        <v>174</v>
      </c>
      <c r="B24" s="59">
        <v>347358</v>
      </c>
    </row>
    <row r="25" spans="1:9">
      <c r="A25" s="2" t="s">
        <v>175</v>
      </c>
      <c r="B25" s="59">
        <v>243078</v>
      </c>
    </row>
    <row r="26" spans="1:9">
      <c r="A26" s="2" t="s">
        <v>176</v>
      </c>
      <c r="B26" s="59">
        <v>273471</v>
      </c>
    </row>
    <row r="27" spans="1:9">
      <c r="A27" s="2" t="s">
        <v>177</v>
      </c>
      <c r="B27" s="59">
        <v>73194</v>
      </c>
    </row>
    <row r="28" spans="1:9">
      <c r="A28" s="2" t="s">
        <v>178</v>
      </c>
      <c r="B28" s="59">
        <v>1684254</v>
      </c>
    </row>
    <row r="29" spans="1:9">
      <c r="A29" s="2" t="s">
        <v>11</v>
      </c>
      <c r="B29" s="59">
        <f>SUM(B21:B28)</f>
        <v>3597528</v>
      </c>
    </row>
    <row r="30" spans="1:9">
      <c r="A30" s="2"/>
      <c r="B30" s="17"/>
      <c r="C30" s="18"/>
      <c r="D30" s="18"/>
      <c r="E30" s="19"/>
      <c r="F30" s="11"/>
    </row>
    <row r="31" spans="1:9">
      <c r="A31" s="2"/>
      <c r="B31" s="17"/>
      <c r="C31" s="18"/>
      <c r="D31" s="18"/>
      <c r="E31" s="19"/>
      <c r="F31" s="11"/>
    </row>
    <row r="33" spans="1:5" ht="18">
      <c r="A33" s="25" t="s">
        <v>18</v>
      </c>
    </row>
    <row r="34" spans="1:5" ht="18">
      <c r="A34" s="25"/>
    </row>
    <row r="35" spans="1:5" ht="85.5">
      <c r="B35" s="5" t="s">
        <v>181</v>
      </c>
      <c r="C35" s="5" t="s">
        <v>13</v>
      </c>
      <c r="D35" s="5" t="s">
        <v>134</v>
      </c>
      <c r="E35" s="5" t="s">
        <v>139</v>
      </c>
    </row>
    <row r="36" spans="1:5">
      <c r="A36" s="16" t="s">
        <v>172</v>
      </c>
      <c r="B36" s="59">
        <v>30753</v>
      </c>
      <c r="C36" s="60">
        <v>1190061.03</v>
      </c>
      <c r="D36" s="60">
        <f>C36/B36</f>
        <v>38.697396351575456</v>
      </c>
      <c r="E36" s="59"/>
    </row>
    <row r="37" spans="1:5">
      <c r="A37" s="16" t="s">
        <v>178</v>
      </c>
      <c r="B37" s="59">
        <v>60098</v>
      </c>
      <c r="C37" s="60">
        <v>2347646.4900000002</v>
      </c>
      <c r="D37" s="60">
        <f t="shared" ref="D37:D40" si="2">C37/B37</f>
        <v>39.0636375586542</v>
      </c>
      <c r="E37" s="59"/>
    </row>
    <row r="38" spans="1:5">
      <c r="A38" s="16" t="s">
        <v>180</v>
      </c>
      <c r="B38" s="59">
        <v>13608</v>
      </c>
      <c r="C38" s="60">
        <v>518890.83</v>
      </c>
      <c r="D38" s="60">
        <f t="shared" si="2"/>
        <v>38.131307319223986</v>
      </c>
      <c r="E38" s="59"/>
    </row>
    <row r="39" spans="1:5">
      <c r="A39" s="16" t="s">
        <v>175</v>
      </c>
      <c r="B39" s="59">
        <v>10937</v>
      </c>
      <c r="C39" s="60">
        <v>418958.9</v>
      </c>
      <c r="D39" s="60">
        <f t="shared" si="2"/>
        <v>38.306564871536985</v>
      </c>
      <c r="E39" s="59"/>
    </row>
    <row r="40" spans="1:5">
      <c r="A40" s="16" t="s">
        <v>11</v>
      </c>
      <c r="B40" s="56">
        <f>SUM(B36:B39)</f>
        <v>115396</v>
      </c>
      <c r="C40" s="56">
        <f>SUM(C36:C39)</f>
        <v>4475557.2500000009</v>
      </c>
      <c r="D40" s="60">
        <f t="shared" si="2"/>
        <v>38.784336112170273</v>
      </c>
      <c r="E40" s="56">
        <v>708</v>
      </c>
    </row>
    <row r="42" spans="1:5">
      <c r="A42" s="3" t="s">
        <v>1</v>
      </c>
    </row>
    <row r="43" spans="1:5">
      <c r="A43" s="16" t="s">
        <v>172</v>
      </c>
      <c r="B43" s="59">
        <v>271812</v>
      </c>
    </row>
    <row r="44" spans="1:5">
      <c r="A44" s="16" t="s">
        <v>178</v>
      </c>
      <c r="B44" s="59">
        <v>409500</v>
      </c>
    </row>
    <row r="45" spans="1:5">
      <c r="A45" s="16" t="s">
        <v>180</v>
      </c>
      <c r="B45" s="59">
        <v>84600</v>
      </c>
    </row>
    <row r="46" spans="1:5">
      <c r="A46" s="16" t="s">
        <v>175</v>
      </c>
      <c r="B46" s="59">
        <v>62304</v>
      </c>
    </row>
    <row r="47" spans="1:5">
      <c r="A47" s="16" t="s">
        <v>11</v>
      </c>
      <c r="B47" s="59">
        <f>SUM(B43:B46)</f>
        <v>828216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B1" sqref="B1"/>
    </sheetView>
  </sheetViews>
  <sheetFormatPr baseColWidth="10" defaultRowHeight="14.25"/>
  <cols>
    <col min="1" max="1" width="17.7109375" style="4" bestFit="1" customWidth="1"/>
    <col min="2" max="2" width="12.7109375" style="4" bestFit="1" customWidth="1"/>
    <col min="3" max="3" width="16.85546875" style="4" customWidth="1"/>
    <col min="4" max="4" width="13.5703125" style="4" customWidth="1"/>
    <col min="5" max="5" width="17.42578125" style="4" customWidth="1"/>
    <col min="6" max="8" width="11.42578125" style="4"/>
    <col min="9" max="9" width="14.7109375" style="4" customWidth="1"/>
    <col min="10" max="10" width="13.140625" style="4" customWidth="1"/>
    <col min="11" max="11" width="13.7109375" style="4" customWidth="1"/>
    <col min="12" max="12" width="15.28515625" style="4" customWidth="1"/>
    <col min="13" max="13" width="13.28515625" style="4" customWidth="1"/>
    <col min="14" max="14" width="12.85546875" style="4" customWidth="1"/>
    <col min="15" max="15" width="11.42578125" style="4"/>
    <col min="16" max="16" width="15.28515625" style="4" customWidth="1"/>
    <col min="17" max="16384" width="11.42578125" style="4"/>
  </cols>
  <sheetData>
    <row r="1" spans="1:17" ht="18">
      <c r="A1" s="25" t="s">
        <v>78</v>
      </c>
      <c r="D1" s="23"/>
      <c r="E1" s="23"/>
      <c r="F1" s="23"/>
      <c r="G1" s="23"/>
    </row>
    <row r="4" spans="1:17" ht="18">
      <c r="A4" s="25" t="s">
        <v>17</v>
      </c>
    </row>
    <row r="5" spans="1:17" ht="18">
      <c r="A5" s="25"/>
    </row>
    <row r="6" spans="1:17" ht="18">
      <c r="A6" s="25"/>
    </row>
    <row r="7" spans="1:17" ht="18">
      <c r="A7" s="25"/>
    </row>
    <row r="8" spans="1:17">
      <c r="A8" s="4" t="s">
        <v>185</v>
      </c>
    </row>
    <row r="10" spans="1:17" ht="70.5" customHeight="1">
      <c r="B10" s="5" t="s">
        <v>44</v>
      </c>
      <c r="C10" s="5" t="s">
        <v>47</v>
      </c>
      <c r="D10" s="5" t="s">
        <v>131</v>
      </c>
      <c r="E10" s="5" t="s">
        <v>140</v>
      </c>
    </row>
    <row r="11" spans="1:17">
      <c r="A11" s="2" t="s">
        <v>64</v>
      </c>
      <c r="B11" s="13">
        <v>12619</v>
      </c>
      <c r="C11" s="60">
        <v>2398225.86</v>
      </c>
      <c r="D11" s="59">
        <f>+C11/B11</f>
        <v>190.04880418416673</v>
      </c>
      <c r="E11" s="58"/>
      <c r="Q11" s="22"/>
    </row>
    <row r="12" spans="1:17">
      <c r="A12" s="2" t="s">
        <v>65</v>
      </c>
      <c r="B12" s="13">
        <v>6607</v>
      </c>
      <c r="C12" s="60">
        <v>1119066.98</v>
      </c>
      <c r="D12" s="59">
        <f t="shared" ref="D12:D18" si="0">+C12/B12</f>
        <v>169.37596185863478</v>
      </c>
      <c r="E12" s="58"/>
      <c r="Q12" s="22"/>
    </row>
    <row r="13" spans="1:17">
      <c r="A13" s="2" t="s">
        <v>66</v>
      </c>
      <c r="B13" s="13">
        <v>6344</v>
      </c>
      <c r="C13" s="60">
        <v>1114406.6299999999</v>
      </c>
      <c r="D13" s="59">
        <f t="shared" si="0"/>
        <v>175.66308795712482</v>
      </c>
      <c r="E13" s="58"/>
      <c r="Q13" s="22"/>
    </row>
    <row r="14" spans="1:17">
      <c r="A14" s="2" t="s">
        <v>67</v>
      </c>
      <c r="B14" s="13">
        <v>12706</v>
      </c>
      <c r="C14" s="60">
        <v>2227011.67</v>
      </c>
      <c r="D14" s="59">
        <f t="shared" si="0"/>
        <v>175.27244372737289</v>
      </c>
      <c r="E14" s="58"/>
      <c r="Q14" s="22"/>
    </row>
    <row r="15" spans="1:17">
      <c r="A15" s="2" t="s">
        <v>68</v>
      </c>
      <c r="B15" s="13">
        <v>4540</v>
      </c>
      <c r="C15" s="60">
        <v>834518.16</v>
      </c>
      <c r="D15" s="59">
        <f t="shared" si="0"/>
        <v>183.81457268722468</v>
      </c>
      <c r="E15" s="58"/>
      <c r="Q15" s="22"/>
    </row>
    <row r="16" spans="1:17">
      <c r="A16" s="2" t="s">
        <v>69</v>
      </c>
      <c r="B16" s="13">
        <v>4029</v>
      </c>
      <c r="C16" s="60">
        <v>706484.85</v>
      </c>
      <c r="D16" s="59">
        <f t="shared" si="0"/>
        <v>175.34992553983619</v>
      </c>
      <c r="E16" s="58"/>
      <c r="Q16" s="22"/>
    </row>
    <row r="17" spans="1:17">
      <c r="A17" s="2" t="s">
        <v>70</v>
      </c>
      <c r="B17" s="13">
        <v>9337</v>
      </c>
      <c r="C17" s="60">
        <v>1728865.0499999998</v>
      </c>
      <c r="D17" s="59">
        <f t="shared" si="0"/>
        <v>185.16279854342935</v>
      </c>
      <c r="E17" s="58"/>
      <c r="Q17" s="22"/>
    </row>
    <row r="18" spans="1:17">
      <c r="A18" s="2" t="s">
        <v>71</v>
      </c>
      <c r="B18" s="13">
        <v>56182</v>
      </c>
      <c r="C18" s="13">
        <f>SUM(C11:C17)</f>
        <v>10128579.199999999</v>
      </c>
      <c r="D18" s="59">
        <f t="shared" si="0"/>
        <v>180.28157060980385</v>
      </c>
      <c r="E18" s="58"/>
      <c r="Q18" s="22"/>
    </row>
    <row r="19" spans="1:17">
      <c r="B19" s="10"/>
    </row>
    <row r="21" spans="1:17">
      <c r="A21" s="3" t="s">
        <v>1</v>
      </c>
    </row>
    <row r="22" spans="1:17">
      <c r="A22" s="14">
        <v>312311.15999999997</v>
      </c>
    </row>
    <row r="24" spans="1:17" ht="18">
      <c r="A24" s="25" t="s">
        <v>18</v>
      </c>
    </row>
    <row r="25" spans="1:17" ht="42.75">
      <c r="B25" s="5" t="s">
        <v>44</v>
      </c>
      <c r="C25" s="5" t="s">
        <v>13</v>
      </c>
      <c r="D25" s="5" t="s">
        <v>45</v>
      </c>
      <c r="E25" s="5" t="s">
        <v>139</v>
      </c>
    </row>
    <row r="26" spans="1:17">
      <c r="A26" s="2" t="s">
        <v>58</v>
      </c>
      <c r="B26" s="59">
        <v>7635</v>
      </c>
      <c r="C26" s="60">
        <v>235008.18</v>
      </c>
      <c r="D26" s="60">
        <f>+C26/B26</f>
        <v>30.780377210216109</v>
      </c>
      <c r="E26" s="58"/>
    </row>
    <row r="27" spans="1:17" ht="15">
      <c r="A27" s="2" t="s">
        <v>59</v>
      </c>
      <c r="B27" s="59">
        <v>3042</v>
      </c>
      <c r="C27" s="60">
        <v>95274.71</v>
      </c>
      <c r="D27" s="60">
        <f t="shared" ref="D27:D32" si="1">+C27/B27</f>
        <v>31.319760026298489</v>
      </c>
      <c r="E27" s="58"/>
      <c r="K27"/>
    </row>
    <row r="28" spans="1:17" ht="15">
      <c r="A28" s="2" t="s">
        <v>60</v>
      </c>
      <c r="B28" s="59">
        <v>3183</v>
      </c>
      <c r="C28" s="60">
        <v>98262.59</v>
      </c>
      <c r="D28" s="60">
        <f t="shared" si="1"/>
        <v>30.871061891297519</v>
      </c>
      <c r="E28" s="58"/>
      <c r="K28"/>
    </row>
    <row r="29" spans="1:17" ht="15">
      <c r="A29" s="2" t="s">
        <v>61</v>
      </c>
      <c r="B29" s="59">
        <v>5477</v>
      </c>
      <c r="C29" s="61">
        <v>164147.09</v>
      </c>
      <c r="D29" s="60">
        <f t="shared" si="1"/>
        <v>29.970255614387437</v>
      </c>
      <c r="E29" s="59"/>
      <c r="K29"/>
    </row>
    <row r="30" spans="1:17" ht="15">
      <c r="A30" s="2" t="s">
        <v>62</v>
      </c>
      <c r="B30" s="59">
        <v>4434</v>
      </c>
      <c r="C30" s="60">
        <v>144853.45000000001</v>
      </c>
      <c r="D30" s="60">
        <f t="shared" si="1"/>
        <v>32.668797925124046</v>
      </c>
      <c r="E30" s="59"/>
      <c r="K30"/>
    </row>
    <row r="31" spans="1:17" ht="15">
      <c r="A31" s="2" t="s">
        <v>63</v>
      </c>
      <c r="B31" s="59">
        <v>5961</v>
      </c>
      <c r="C31" s="60">
        <v>194063.14</v>
      </c>
      <c r="D31" s="60">
        <f t="shared" si="1"/>
        <v>32.55546720348935</v>
      </c>
      <c r="E31" s="59"/>
      <c r="K31"/>
    </row>
    <row r="32" spans="1:17" ht="15">
      <c r="A32" s="2" t="s">
        <v>57</v>
      </c>
      <c r="B32" s="13">
        <f>SUM(B26:B31)</f>
        <v>29732</v>
      </c>
      <c r="C32" s="13">
        <f>SUM(C26:C31)</f>
        <v>931609.16</v>
      </c>
      <c r="D32" s="60">
        <f t="shared" si="1"/>
        <v>31.333551728777078</v>
      </c>
      <c r="E32" s="59"/>
      <c r="K32" s="23"/>
    </row>
    <row r="34" spans="1:1">
      <c r="A34" s="3" t="s">
        <v>1</v>
      </c>
    </row>
    <row r="35" spans="1:1">
      <c r="A35" s="14">
        <v>52836.68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Introduccion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Rioja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2017-09-14T15:53:50Z</dcterms:created>
  <dcterms:modified xsi:type="dcterms:W3CDTF">2021-01-08T09:14:56Z</dcterms:modified>
</cp:coreProperties>
</file>